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codeName="ThisWorkbook" defaultThemeVersion="166925"/>
  <mc:AlternateContent xmlns:mc="http://schemas.openxmlformats.org/markup-compatibility/2006">
    <mc:Choice Requires="x15">
      <x15ac:absPath xmlns:x15ac="http://schemas.microsoft.com/office/spreadsheetml/2010/11/ac" url="C:\Users\0029746\Downloads\"/>
    </mc:Choice>
  </mc:AlternateContent>
  <xr:revisionPtr revIDLastSave="0" documentId="13_ncr:1_{CEAFCD35-69D8-4181-BDF4-F07C7DB17B1A}" xr6:coauthVersionLast="47" xr6:coauthVersionMax="47" xr10:uidLastSave="{00000000-0000-0000-0000-000000000000}"/>
  <workbookProtection workbookAlgorithmName="SHA-512" workbookHashValue="C0Mu8X62BlQxEIp26xqKydi3ceGG8rf1Eu37LBaQoAKdacnUUfhX6HztmkJn/LTonsS+JtJDAT5Pj+EvD9BszA==" workbookSaltValue="28ezbMKNvMi2OtmvbNYz+g==" workbookSpinCount="100000" lockStructure="1"/>
  <bookViews>
    <workbookView xWindow="-120" yWindow="-120" windowWidth="29040" windowHeight="15840" xr2:uid="{4C7438C1-747B-4E03-A273-F5EE6F095AFE}"/>
  </bookViews>
  <sheets>
    <sheet name="🏠" sheetId="7" r:id="rId1"/>
    <sheet name="🏥" sheetId="6" r:id="rId2"/>
    <sheet name="🌎" sheetId="10" r:id="rId3"/>
    <sheet name="🩺" sheetId="11" r:id="rId4"/>
    <sheet name="🔗" sheetId="12" r:id="rId5"/>
    <sheet name="📇" sheetId="9" r:id="rId6"/>
    <sheet name="💲" sheetId="13" r:id="rId7"/>
    <sheet name="Lookups" sheetId="8" state="hidden" r:id="rId8"/>
  </sheets>
  <definedNames>
    <definedName name="Boolean" localSheetId="2">look_Boolean[Boolean]</definedName>
    <definedName name="Boolean" localSheetId="6">look_Boolean[Boolean]</definedName>
    <definedName name="Boolean" localSheetId="5">look_Boolean[Boolean]</definedName>
    <definedName name="Boolean" localSheetId="4">look_Boolean[Boolean]</definedName>
    <definedName name="Boolean" localSheetId="3">look_Boolean[Boolean]</definedName>
    <definedName name="Boolean">look_Boolean[Boolean]</definedName>
    <definedName name="ClaimTypes" localSheetId="6">lookup_ClaimTypes[Type]</definedName>
    <definedName name="ClaimTypes" localSheetId="4">lookup_ClaimTypes[Type]</definedName>
    <definedName name="ClaimTypes" localSheetId="3">lookup_ClaimTypes[Type]</definedName>
    <definedName name="ClaimTypes">lookup_ClaimTypes[Type]</definedName>
    <definedName name="ContactType" localSheetId="2">look_ContactType[Type]</definedName>
    <definedName name="ContactType" localSheetId="6">look_ContactType[Type]</definedName>
    <definedName name="ContactType" localSheetId="4">look_ContactType[Type]</definedName>
    <definedName name="ContactType" localSheetId="3">look_ContactType[Type]</definedName>
    <definedName name="ContactType">look_ContactType[Type]</definedName>
    <definedName name="Genders" localSheetId="6">look_Gender[Gender]</definedName>
    <definedName name="Genders" localSheetId="4">look_Gender[Gender]</definedName>
    <definedName name="Genders">look_Gender[Gender]</definedName>
    <definedName name="LocationLook" localSheetId="6">Locations[Facilty/Group Name]</definedName>
    <definedName name="LocationLook">Locations[Facilty/Group Name]</definedName>
    <definedName name="LocationSpecialties" localSheetId="4">look_LocationSpecialty[Label]</definedName>
    <definedName name="LocationSpecialties" localSheetId="3">look_LocationSpecialty[Label]</definedName>
    <definedName name="LocationTypes" localSheetId="6">look_LocationType[Type]</definedName>
    <definedName name="LocationTypes" localSheetId="4">look_LocationType[Type]</definedName>
    <definedName name="LocationTypes" localSheetId="3">look_LocationType[Type]</definedName>
    <definedName name="LocationTypes">look_LocationType[Type]</definedName>
    <definedName name="Locums" localSheetId="6">look_Locums[Locums]</definedName>
    <definedName name="Locums" localSheetId="4">look_Locums[Locums]</definedName>
    <definedName name="Locums">look_Locums[Locums]</definedName>
    <definedName name="PracticeType" localSheetId="2">look_PracticeType[Type]</definedName>
    <definedName name="PracticeType" localSheetId="6">look_PracticeType[Type]</definedName>
    <definedName name="PracticeType" localSheetId="5">look_PracticeType[Type]</definedName>
    <definedName name="PracticeType" localSheetId="4">look_PracticeType[Type]</definedName>
    <definedName name="PracticeType" localSheetId="3">look_PracticeType[Type]</definedName>
    <definedName name="PracticeType">look_PracticeType[Type]</definedName>
    <definedName name="_xlnm.Print_Area" localSheetId="2">'🌎'!$A$1:$R$56</definedName>
    <definedName name="_xlnm.Print_Area" localSheetId="0">'🏠'!$A$1:$O$50</definedName>
    <definedName name="_xlnm.Print_Area" localSheetId="1">'🏥'!$A$1:$T$49</definedName>
    <definedName name="_xlnm.Print_Area" localSheetId="6">'💲'!$A$1:$T$33</definedName>
    <definedName name="_xlnm.Print_Area" localSheetId="5">'📇'!$A$1:$S$46</definedName>
    <definedName name="_xlnm.Print_Area" localSheetId="4">'🔗'!$A$1:$L$90</definedName>
    <definedName name="_xlnm.Print_Area" localSheetId="3">'🩺'!$A$1:$AC$56</definedName>
    <definedName name="Providers" localSheetId="6">Practitioners[Display Name]</definedName>
    <definedName name="Providers">Practitioners[Display Name]</definedName>
    <definedName name="sadf" localSheetId="6">look_Boolean[Boolean]</definedName>
    <definedName name="sadf" localSheetId="4">look_Boolean[Boolean]</definedName>
    <definedName name="sadf" localSheetId="3">look_Boolean[Boolean]</definedName>
    <definedName name="sadf">look_Boolean[Boolean]</definedName>
    <definedName name="ServiceSettings" localSheetId="6">look_ServiceSetting[Setting]</definedName>
    <definedName name="ServiceSettings" localSheetId="4">look_ServiceSetting[Setting]</definedName>
    <definedName name="ServiceSettings" localSheetId="3">look_ServiceSetting[Setting]</definedName>
    <definedName name="ServiceSettings">look_ServiceSetting[Setting]</definedName>
    <definedName name="SpecialtyList" localSheetId="6">look_LocationSpecialty[Label]</definedName>
    <definedName name="SpecialtyList" localSheetId="4">look_LocationSpecialty[Label]</definedName>
    <definedName name="SpecialtyList">look_LocationSpecialty[Label]</definedName>
    <definedName name="States" localSheetId="2">look_States[State]</definedName>
    <definedName name="States" localSheetId="6">look_States[State]</definedName>
    <definedName name="States" localSheetId="5">look_States[State]</definedName>
    <definedName name="States" localSheetId="4">look_States[State]</definedName>
    <definedName name="States" localSheetId="3">look_States[State]</definedName>
    <definedName name="States">look_States[State]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15" i="11" l="1"/>
  <c r="AC16" i="11"/>
  <c r="AC17" i="11"/>
  <c r="AC18" i="11"/>
  <c r="AC19" i="11"/>
  <c r="AC20" i="11"/>
  <c r="AC21" i="11"/>
  <c r="AC22" i="11"/>
  <c r="AC23" i="11"/>
  <c r="AC24" i="11"/>
  <c r="AC25" i="11"/>
  <c r="AC26" i="11"/>
  <c r="AC27" i="11"/>
  <c r="AC28" i="11"/>
  <c r="AC29" i="11"/>
  <c r="AC30" i="11"/>
  <c r="AC31" i="11"/>
  <c r="AC32" i="11"/>
  <c r="AC33" i="11"/>
  <c r="AC34" i="11"/>
  <c r="AC35" i="11"/>
  <c r="AC36" i="11"/>
  <c r="AC37" i="11"/>
  <c r="AC38" i="11"/>
  <c r="AC39" i="11"/>
  <c r="AC40" i="11"/>
  <c r="AC41" i="11"/>
  <c r="AC42" i="11"/>
  <c r="AC43" i="11"/>
  <c r="AC44" i="11"/>
  <c r="AC45" i="11"/>
  <c r="AC46" i="11"/>
  <c r="AC47" i="11"/>
  <c r="AC48" i="11"/>
  <c r="AC49" i="11"/>
  <c r="AC50" i="11"/>
  <c r="AC51" i="11"/>
  <c r="AC52" i="11"/>
  <c r="AC53" i="11"/>
  <c r="AC14" i="11"/>
  <c r="AB14" i="11" s="1"/>
  <c r="B9" i="7"/>
  <c r="W13" i="6"/>
  <c r="T17" i="6"/>
  <c r="AL13" i="6"/>
  <c r="S14" i="9"/>
  <c r="R14" i="9" s="1"/>
  <c r="S15" i="9"/>
  <c r="S16" i="9"/>
  <c r="S17" i="9"/>
  <c r="S18" i="9"/>
  <c r="S19" i="9"/>
  <c r="S20" i="9"/>
  <c r="S21" i="9"/>
  <c r="S22" i="9"/>
  <c r="S23" i="9"/>
  <c r="S24" i="9"/>
  <c r="S25" i="9"/>
  <c r="S26" i="9"/>
  <c r="S27" i="9"/>
  <c r="S28" i="9"/>
  <c r="S29" i="9"/>
  <c r="S30" i="9"/>
  <c r="S31" i="9"/>
  <c r="S32" i="9"/>
  <c r="S33" i="9"/>
  <c r="S34" i="9"/>
  <c r="S35" i="9"/>
  <c r="S36" i="9"/>
  <c r="S37" i="9"/>
  <c r="S38" i="9"/>
  <c r="S39" i="9"/>
  <c r="S40" i="9"/>
  <c r="S41" i="9"/>
  <c r="S42" i="9"/>
  <c r="S43" i="9"/>
  <c r="R15" i="9"/>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L14" i="12"/>
  <c r="K14" i="12" s="1"/>
  <c r="F53" i="11"/>
  <c r="F52" i="11"/>
  <c r="F51" i="11"/>
  <c r="F50" i="11"/>
  <c r="F49" i="11"/>
  <c r="F48" i="11"/>
  <c r="F47" i="11"/>
  <c r="F46" i="11"/>
  <c r="F45" i="11"/>
  <c r="F44" i="11"/>
  <c r="F43" i="11"/>
  <c r="F42" i="11"/>
  <c r="F41" i="11"/>
  <c r="F40" i="11"/>
  <c r="F39" i="11"/>
  <c r="F38" i="11"/>
  <c r="F37" i="11"/>
  <c r="F36" i="11"/>
  <c r="F35" i="11"/>
  <c r="F34" i="11"/>
  <c r="F33" i="11"/>
  <c r="F32" i="11"/>
  <c r="F31" i="11"/>
  <c r="F30" i="11"/>
  <c r="F29" i="11"/>
  <c r="F28" i="11"/>
  <c r="F27" i="11"/>
  <c r="F26" i="11"/>
  <c r="F25" i="11"/>
  <c r="F24" i="11"/>
  <c r="F23" i="11"/>
  <c r="F22" i="11"/>
  <c r="F21" i="11"/>
  <c r="F20" i="11"/>
  <c r="F19" i="11"/>
  <c r="F18" i="11"/>
  <c r="F17" i="11"/>
  <c r="F16" i="11"/>
  <c r="F15" i="11"/>
  <c r="K14" i="11"/>
  <c r="F14" i="11" s="1"/>
  <c r="K15" i="11"/>
  <c r="K16" i="11"/>
  <c r="K17" i="11"/>
  <c r="K36" i="7"/>
  <c r="S16" i="13"/>
  <c r="S17" i="13"/>
  <c r="S32" i="13"/>
  <c r="S33" i="13"/>
  <c r="T15" i="13"/>
  <c r="S15" i="13" s="1"/>
  <c r="T16" i="13"/>
  <c r="T17" i="13"/>
  <c r="T18" i="13"/>
  <c r="S18" i="13" s="1"/>
  <c r="T19" i="13"/>
  <c r="S19" i="13" s="1"/>
  <c r="T20" i="13"/>
  <c r="S20" i="13" s="1"/>
  <c r="T21" i="13"/>
  <c r="S21" i="13" s="1"/>
  <c r="T22" i="13"/>
  <c r="S22" i="13" s="1"/>
  <c r="T23" i="13"/>
  <c r="S23" i="13" s="1"/>
  <c r="T24" i="13"/>
  <c r="S24" i="13" s="1"/>
  <c r="T25" i="13"/>
  <c r="S25" i="13" s="1"/>
  <c r="T26" i="13"/>
  <c r="S26" i="13" s="1"/>
  <c r="T27" i="13"/>
  <c r="S27" i="13" s="1"/>
  <c r="T28" i="13"/>
  <c r="S28" i="13" s="1"/>
  <c r="T29" i="13"/>
  <c r="S29" i="13" s="1"/>
  <c r="T30" i="13"/>
  <c r="S30" i="13" s="1"/>
  <c r="T31" i="13"/>
  <c r="S31" i="13" s="1"/>
  <c r="T32" i="13"/>
  <c r="T33" i="13"/>
  <c r="T14" i="13"/>
  <c r="S14" i="13" s="1"/>
  <c r="K17" i="13"/>
  <c r="K18" i="13"/>
  <c r="K19" i="13"/>
  <c r="K20" i="13"/>
  <c r="K23" i="13"/>
  <c r="K26" i="13"/>
  <c r="K14" i="13"/>
  <c r="J26" i="13"/>
  <c r="J23" i="13"/>
  <c r="J20" i="13"/>
  <c r="J19" i="13"/>
  <c r="J18" i="13"/>
  <c r="J17" i="13"/>
  <c r="J14" i="13"/>
  <c r="L15" i="12"/>
  <c r="K15" i="12" s="1"/>
  <c r="L16" i="12"/>
  <c r="K16" i="12" s="1"/>
  <c r="L17" i="12"/>
  <c r="L18" i="12"/>
  <c r="L19" i="12"/>
  <c r="L20" i="12"/>
  <c r="L21" i="12"/>
  <c r="L22" i="12"/>
  <c r="L23" i="12"/>
  <c r="L24" i="12"/>
  <c r="L25" i="12"/>
  <c r="L26" i="12"/>
  <c r="L27" i="12"/>
  <c r="L28" i="12"/>
  <c r="L29" i="12"/>
  <c r="L30" i="12"/>
  <c r="L31" i="12"/>
  <c r="L32" i="12"/>
  <c r="L33" i="12"/>
  <c r="L34" i="12"/>
  <c r="L35" i="12"/>
  <c r="L36" i="12"/>
  <c r="L37" i="12"/>
  <c r="L38" i="12"/>
  <c r="L39" i="12"/>
  <c r="L40" i="12"/>
  <c r="L41" i="12"/>
  <c r="L42" i="12"/>
  <c r="L43" i="12"/>
  <c r="L44" i="12"/>
  <c r="L45" i="12"/>
  <c r="L46" i="12"/>
  <c r="L47" i="12"/>
  <c r="L48" i="12"/>
  <c r="L49" i="12"/>
  <c r="L50" i="12"/>
  <c r="L51" i="12"/>
  <c r="L52" i="12"/>
  <c r="L53" i="12"/>
  <c r="L54" i="12"/>
  <c r="L55" i="12"/>
  <c r="L56" i="12"/>
  <c r="L57" i="12"/>
  <c r="L58" i="12"/>
  <c r="L59" i="12"/>
  <c r="L60" i="12"/>
  <c r="L61" i="12"/>
  <c r="L62" i="12"/>
  <c r="L63" i="12"/>
  <c r="L64" i="12"/>
  <c r="L65" i="12"/>
  <c r="L66" i="12"/>
  <c r="L67" i="12"/>
  <c r="L68" i="12"/>
  <c r="L69" i="12"/>
  <c r="L70" i="12"/>
  <c r="L71" i="12"/>
  <c r="L72" i="12"/>
  <c r="L73" i="12"/>
  <c r="L74" i="12"/>
  <c r="L75" i="12"/>
  <c r="L76" i="12"/>
  <c r="L77" i="12"/>
  <c r="L78" i="12"/>
  <c r="L79" i="12"/>
  <c r="L80" i="12"/>
  <c r="L81" i="12"/>
  <c r="L82" i="12"/>
  <c r="L83" i="12"/>
  <c r="L84" i="12"/>
  <c r="L85" i="12"/>
  <c r="L86" i="12"/>
  <c r="L87" i="12"/>
  <c r="K30" i="7"/>
  <c r="K27" i="7"/>
  <c r="K24" i="7"/>
  <c r="K33" i="7"/>
  <c r="AB13" i="13"/>
  <c r="AA13" i="13"/>
  <c r="Z13" i="13"/>
  <c r="Y13" i="13"/>
  <c r="X13" i="13"/>
  <c r="W13" i="13"/>
  <c r="V13" i="13"/>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K61" i="12"/>
  <c r="K62" i="12"/>
  <c r="K63" i="12"/>
  <c r="K64" i="12"/>
  <c r="K65" i="12"/>
  <c r="K66" i="12"/>
  <c r="K67" i="12"/>
  <c r="K68" i="12"/>
  <c r="K69" i="12"/>
  <c r="K70" i="12"/>
  <c r="K71" i="12"/>
  <c r="K72" i="12"/>
  <c r="K73" i="12"/>
  <c r="K74" i="12"/>
  <c r="K75" i="12"/>
  <c r="K76" i="12"/>
  <c r="K77" i="12"/>
  <c r="K78" i="12"/>
  <c r="K79" i="12"/>
  <c r="K80" i="12"/>
  <c r="K81" i="12"/>
  <c r="K82" i="12"/>
  <c r="K83" i="12"/>
  <c r="K84" i="12"/>
  <c r="K85" i="12"/>
  <c r="K86" i="12"/>
  <c r="K87" i="12"/>
  <c r="K18" i="11"/>
  <c r="K19" i="11"/>
  <c r="K20" i="11"/>
  <c r="K21" i="11"/>
  <c r="K22" i="11"/>
  <c r="K23" i="11"/>
  <c r="K24" i="11"/>
  <c r="K25" i="11"/>
  <c r="K26" i="11"/>
  <c r="K27" i="11"/>
  <c r="K28" i="11"/>
  <c r="K29" i="11"/>
  <c r="K30" i="11"/>
  <c r="K31" i="11"/>
  <c r="K32" i="11"/>
  <c r="K33" i="11"/>
  <c r="K34" i="11"/>
  <c r="K35" i="11"/>
  <c r="K36" i="11"/>
  <c r="K37" i="11"/>
  <c r="K38" i="11"/>
  <c r="K39" i="11"/>
  <c r="K40" i="11"/>
  <c r="K41" i="11"/>
  <c r="K42" i="11"/>
  <c r="K43" i="11"/>
  <c r="K44" i="11"/>
  <c r="K45" i="11"/>
  <c r="K46" i="11"/>
  <c r="K47" i="11"/>
  <c r="K48" i="11"/>
  <c r="K49" i="11"/>
  <c r="K50" i="11"/>
  <c r="K51" i="11"/>
  <c r="K52" i="11"/>
  <c r="K53" i="11"/>
  <c r="AB16" i="11"/>
  <c r="AB17" i="11"/>
  <c r="AB18" i="11"/>
  <c r="AB19" i="11"/>
  <c r="AB20" i="11"/>
  <c r="AB21" i="11"/>
  <c r="AB22" i="11"/>
  <c r="AB23" i="11"/>
  <c r="AB34" i="11"/>
  <c r="AB35" i="11"/>
  <c r="AB36" i="11"/>
  <c r="AB37" i="11"/>
  <c r="AB38" i="11"/>
  <c r="AB39" i="11"/>
  <c r="AB40" i="11"/>
  <c r="AB41" i="11"/>
  <c r="AB42" i="11"/>
  <c r="AB43" i="11"/>
  <c r="AB44" i="11"/>
  <c r="AB45" i="11"/>
  <c r="AB46" i="11"/>
  <c r="AB47" i="11"/>
  <c r="AB48" i="11"/>
  <c r="AB49" i="11"/>
  <c r="AB50" i="11"/>
  <c r="AB51" i="11"/>
  <c r="AB52" i="11"/>
  <c r="AB53" i="11"/>
  <c r="AB15" i="11"/>
  <c r="R14" i="10"/>
  <c r="Q14" i="10" s="1"/>
  <c r="R15" i="10"/>
  <c r="Q15" i="10" s="1"/>
  <c r="R16" i="10"/>
  <c r="Q16" i="10" s="1"/>
  <c r="R17" i="10"/>
  <c r="Q17" i="10" s="1"/>
  <c r="R18" i="10"/>
  <c r="Q18" i="10" s="1"/>
  <c r="R19" i="10"/>
  <c r="R20" i="10"/>
  <c r="R21" i="10"/>
  <c r="R22" i="10"/>
  <c r="R23" i="10"/>
  <c r="R34" i="10"/>
  <c r="R35" i="10"/>
  <c r="R36" i="10"/>
  <c r="R37" i="10"/>
  <c r="R38" i="10"/>
  <c r="R39" i="10"/>
  <c r="R40" i="10"/>
  <c r="R41" i="10"/>
  <c r="R42" i="10"/>
  <c r="R43" i="10"/>
  <c r="R44" i="10"/>
  <c r="R45" i="10"/>
  <c r="R46" i="10"/>
  <c r="R47" i="10"/>
  <c r="R48" i="10"/>
  <c r="R49" i="10"/>
  <c r="R50" i="10"/>
  <c r="R51" i="10"/>
  <c r="R52" i="10"/>
  <c r="R53" i="10"/>
  <c r="P3" i="8"/>
  <c r="P4" i="8"/>
  <c r="P5" i="8"/>
  <c r="P6" i="8"/>
  <c r="P7" i="8"/>
  <c r="P8" i="8"/>
  <c r="P9" i="8"/>
  <c r="P10" i="8"/>
  <c r="P11" i="8"/>
  <c r="P12" i="8"/>
  <c r="P13" i="8"/>
  <c r="P14" i="8"/>
  <c r="P15" i="8"/>
  <c r="P16" i="8"/>
  <c r="P17" i="8"/>
  <c r="P18" i="8"/>
  <c r="P19" i="8"/>
  <c r="P56" i="8"/>
  <c r="P57" i="8"/>
  <c r="P58" i="8"/>
  <c r="P59" i="8"/>
  <c r="P60" i="8"/>
  <c r="P61" i="8"/>
  <c r="P20" i="8"/>
  <c r="P21" i="8"/>
  <c r="P22" i="8"/>
  <c r="P23" i="8"/>
  <c r="P28" i="8"/>
  <c r="P29" i="8"/>
  <c r="P30" i="8"/>
  <c r="P31" i="8"/>
  <c r="P32" i="8"/>
  <c r="P34" i="8"/>
  <c r="P35" i="8"/>
  <c r="P36" i="8"/>
  <c r="P37" i="8"/>
  <c r="P38" i="8"/>
  <c r="P39" i="8"/>
  <c r="P40" i="8"/>
  <c r="P41" i="8"/>
  <c r="P42" i="8"/>
  <c r="P43" i="8"/>
  <c r="P44" i="8"/>
  <c r="P45" i="8"/>
  <c r="P46" i="8"/>
  <c r="P47" i="8"/>
  <c r="P48" i="8"/>
  <c r="P49" i="8"/>
  <c r="P50" i="8"/>
  <c r="P33" i="8"/>
  <c r="P51" i="8"/>
  <c r="P52" i="8"/>
  <c r="P53" i="8"/>
  <c r="P54" i="8"/>
  <c r="P55" i="8"/>
  <c r="P68" i="8"/>
  <c r="P66" i="8"/>
  <c r="P67" i="8"/>
  <c r="P69" i="8"/>
  <c r="P70" i="8"/>
  <c r="P71" i="8"/>
  <c r="P72" i="8"/>
  <c r="P73" i="8"/>
  <c r="P74" i="8"/>
  <c r="P75" i="8"/>
  <c r="P24" i="8"/>
  <c r="P25" i="8"/>
  <c r="P26" i="8"/>
  <c r="P27" i="8"/>
  <c r="P63" i="8"/>
  <c r="P64" i="8"/>
  <c r="P65" i="8"/>
  <c r="P62"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Q53" i="10"/>
  <c r="Q52" i="10"/>
  <c r="Q51" i="10"/>
  <c r="Q50" i="10"/>
  <c r="Q49" i="10"/>
  <c r="Q48" i="10"/>
  <c r="Q47" i="10"/>
  <c r="Q46" i="10"/>
  <c r="Q45" i="10"/>
  <c r="Q44" i="10"/>
  <c r="Q43" i="10"/>
  <c r="Q42" i="10"/>
  <c r="Q41" i="10"/>
  <c r="Q40" i="10"/>
  <c r="Q39" i="10"/>
  <c r="Q38" i="10"/>
  <c r="Q37" i="10"/>
  <c r="Q36" i="10"/>
  <c r="Q35" i="10"/>
  <c r="Q34" i="10"/>
  <c r="Q23" i="10"/>
  <c r="Q22" i="10"/>
  <c r="Q21" i="10"/>
  <c r="Q20" i="10"/>
  <c r="Q19" i="10"/>
  <c r="AM13" i="6"/>
  <c r="AK13" i="6"/>
  <c r="AF13" i="6"/>
  <c r="AE13" i="6"/>
  <c r="AD13" i="6"/>
  <c r="AC13" i="6"/>
  <c r="AB13" i="6"/>
  <c r="AA13" i="6"/>
  <c r="Z13" i="6"/>
  <c r="Y13" i="6"/>
  <c r="X13" i="6"/>
  <c r="V13" i="6"/>
  <c r="T41" i="6"/>
  <c r="S41" i="6"/>
  <c r="T28" i="6"/>
  <c r="S28" i="6"/>
  <c r="T25" i="6"/>
  <c r="S25" i="6"/>
  <c r="T24" i="6"/>
  <c r="S24" i="6"/>
  <c r="T21" i="6"/>
  <c r="S21" i="6"/>
  <c r="T20" i="6"/>
  <c r="S20" i="6"/>
  <c r="T19" i="6"/>
  <c r="S19" i="6"/>
  <c r="T18" i="6"/>
  <c r="S18" i="6"/>
  <c r="T14" i="6"/>
  <c r="S14" i="6"/>
  <c r="A7" i="9" l="1"/>
  <c r="O33" i="7" s="1"/>
  <c r="M33" i="7" s="1"/>
  <c r="A7" i="12"/>
  <c r="O30" i="7" s="1"/>
  <c r="M30" i="7" s="1"/>
  <c r="A7" i="13"/>
  <c r="O36" i="7" s="1"/>
  <c r="M36" i="7" s="1"/>
  <c r="A7" i="11"/>
  <c r="O27" i="7" s="1"/>
  <c r="M27" i="7" s="1"/>
  <c r="A7" i="10"/>
  <c r="O24" i="7" s="1"/>
  <c r="M24" i="7" s="1"/>
  <c r="A7" i="6"/>
  <c r="O21" i="7" s="1"/>
  <c r="M21" i="7" l="1"/>
  <c r="O19" i="7"/>
  <c r="C19" i="7" s="1"/>
  <c r="V7" i="9"/>
</calcChain>
</file>

<file path=xl/sharedStrings.xml><?xml version="1.0" encoding="utf-8"?>
<sst xmlns="http://schemas.openxmlformats.org/spreadsheetml/2006/main" count="685" uniqueCount="357">
  <si>
    <t>WPS Provider Network</t>
  </si>
  <si>
    <t>Enrollment Documentation</t>
  </si>
  <si>
    <t>Click the button on the left to be taken to each section of this workbook and provide the required information.  The indicators on the right of this worksheet (and inside of each worksheet) will help you identify if more information is required.</t>
  </si>
  <si>
    <t>ORGANIZATION</t>
  </si>
  <si>
    <t>Information regarding your organization.</t>
  </si>
  <si>
    <t>-</t>
  </si>
  <si>
    <t>🏥</t>
  </si>
  <si>
    <t>LOCATIONS</t>
  </si>
  <si>
    <t>Define the locations related to your company.</t>
  </si>
  <si>
    <t>🌎</t>
  </si>
  <si>
    <t>PRACTITIONERS</t>
  </si>
  <si>
    <t>Listing of practitioners by service location.</t>
  </si>
  <si>
    <t>🩺</t>
  </si>
  <si>
    <t>LINK TO LOCATION</t>
  </si>
  <si>
    <t>Link the practioners to the locations that they provide services.</t>
  </si>
  <si>
    <t>🔗</t>
  </si>
  <si>
    <t>CONTACTS</t>
  </si>
  <si>
    <t>General contacts for your organization.</t>
  </si>
  <si>
    <t>📇</t>
  </si>
  <si>
    <t>BILLING &amp; CODES</t>
  </si>
  <si>
    <t xml:space="preserve">Your top codes (CPT’s, HCPC’s, Revenue codes) and charged amounts. </t>
  </si>
  <si>
    <t>💲</t>
  </si>
  <si>
    <t>Organization Information</t>
  </si>
  <si>
    <t>Entity Name</t>
  </si>
  <si>
    <t>DBA</t>
  </si>
  <si>
    <t>Street</t>
  </si>
  <si>
    <t>City</t>
  </si>
  <si>
    <t>State</t>
  </si>
  <si>
    <t>Zip</t>
  </si>
  <si>
    <t>Phone</t>
  </si>
  <si>
    <t>Fax</t>
  </si>
  <si>
    <t>TIN</t>
  </si>
  <si>
    <t>Website</t>
  </si>
  <si>
    <t>IPA</t>
  </si>
  <si>
    <t>Independent Physician Network</t>
  </si>
  <si>
    <t>ProHealth Solutions</t>
  </si>
  <si>
    <t>PHN</t>
  </si>
  <si>
    <t>WI IPA</t>
  </si>
  <si>
    <t>DivPop</t>
  </si>
  <si>
    <t>DivPopServices</t>
  </si>
  <si>
    <t>Practice Type</t>
  </si>
  <si>
    <t>Entity Name | Legal Name</t>
  </si>
  <si>
    <t>Legal</t>
  </si>
  <si>
    <t>Address</t>
  </si>
  <si>
    <t>Medicare</t>
  </si>
  <si>
    <t>TRICARE</t>
  </si>
  <si>
    <t>This request only applies to the WPS Provider Network. For help with Medicare or TRICARE, please contact the appropriate entity.</t>
  </si>
  <si>
    <t>Primary Phone Lines</t>
  </si>
  <si>
    <t>10 digits | Automatic formatting</t>
  </si>
  <si>
    <t>Main</t>
  </si>
  <si>
    <t>Tax Identification Number</t>
  </si>
  <si>
    <t>9 digits | No hypens</t>
  </si>
  <si>
    <t>Are you currently part of an Independent Physician Association (IPA)?</t>
  </si>
  <si>
    <t>Yes</t>
  </si>
  <si>
    <t>Do you offer specialized services to a diverse or underserved population?</t>
  </si>
  <si>
    <t>Practice type</t>
  </si>
  <si>
    <t>🏠</t>
  </si>
  <si>
    <t>Location Information</t>
  </si>
  <si>
    <t>INSTRUCTIONS</t>
  </si>
  <si>
    <t>Facilty/Group Name</t>
  </si>
  <si>
    <t>Appointment Phone</t>
  </si>
  <si>
    <t>NPI</t>
  </si>
  <si>
    <t>Location Type</t>
  </si>
  <si>
    <t>Claim Type</t>
  </si>
  <si>
    <t>Service Setting</t>
  </si>
  <si>
    <t>REQUIRED</t>
  </si>
  <si>
    <t>Practitioner Information</t>
  </si>
  <si>
    <t>Last Name</t>
  </si>
  <si>
    <t>First Name</t>
  </si>
  <si>
    <t>MI</t>
  </si>
  <si>
    <t>Suffix</t>
  </si>
  <si>
    <t>Display Name</t>
  </si>
  <si>
    <t>CAQH</t>
  </si>
  <si>
    <t>DOB</t>
  </si>
  <si>
    <t>Gender</t>
  </si>
  <si>
    <t>License State</t>
  </si>
  <si>
    <t>License Number</t>
  </si>
  <si>
    <t>DEA Number</t>
  </si>
  <si>
    <t>Specialty - Primary</t>
  </si>
  <si>
    <t>Specialty - Secondary</t>
  </si>
  <si>
    <t>Hospital Based</t>
  </si>
  <si>
    <t>Locum Type</t>
  </si>
  <si>
    <t>Secondary Language</t>
  </si>
  <si>
    <t>Employment Start Date</t>
  </si>
  <si>
    <t>Telehealth</t>
  </si>
  <si>
    <t>Accepting New Patients</t>
  </si>
  <si>
    <t>List in Directory</t>
  </si>
  <si>
    <t xml:space="preserve"> </t>
  </si>
  <si>
    <t>Link Practitioner to Location</t>
  </si>
  <si>
    <t>Practitioner</t>
  </si>
  <si>
    <t>Location</t>
  </si>
  <si>
    <t>Effective Date</t>
  </si>
  <si>
    <t>Primary Location</t>
  </si>
  <si>
    <t>Fill out the form to the best of your ability.
Be sure to create a new item for each location the practitioner uses</t>
  </si>
  <si>
    <t>i</t>
  </si>
  <si>
    <t>Contact Information</t>
  </si>
  <si>
    <t>Title</t>
  </si>
  <si>
    <t>Email</t>
  </si>
  <si>
    <t>Contracting</t>
  </si>
  <si>
    <t>Notice</t>
  </si>
  <si>
    <t>Credentialing</t>
  </si>
  <si>
    <t>Signatory</t>
  </si>
  <si>
    <t>Fill out the form to the best of your ability.  
Locations are defined on the 'Locations' worksheet.</t>
  </si>
  <si>
    <t>Billing &amp; Coding Information</t>
  </si>
  <si>
    <t>Remittance Name</t>
  </si>
  <si>
    <t>Billing NPI</t>
  </si>
  <si>
    <t>Code</t>
  </si>
  <si>
    <t>Charged Amount</t>
  </si>
  <si>
    <t xml:space="preserve">Fill out the form to the best of your ability.
Include the top 10-20 codes (CPT’s, HCPC’s, Revenue codes) and charged amounts. </t>
  </si>
  <si>
    <t>Remittance Address</t>
  </si>
  <si>
    <t>Billing Phone</t>
  </si>
  <si>
    <t>Abbreviation</t>
  </si>
  <si>
    <t>Boolean</t>
  </si>
  <si>
    <t>Type</t>
  </si>
  <si>
    <t>Specialty</t>
  </si>
  <si>
    <t>Label</t>
  </si>
  <si>
    <t>Setting</t>
  </si>
  <si>
    <t>Locums</t>
  </si>
  <si>
    <t>Alabama</t>
  </si>
  <si>
    <t>AL</t>
  </si>
  <si>
    <t>Facility | Ancillary</t>
  </si>
  <si>
    <t>Ambulance</t>
  </si>
  <si>
    <t>Clinic | Provider</t>
  </si>
  <si>
    <t>Behavioral Health</t>
  </si>
  <si>
    <t>Addiction Medicine</t>
  </si>
  <si>
    <t>CMS1500 and UB04</t>
  </si>
  <si>
    <t>Office and Telehealth</t>
  </si>
  <si>
    <t>Male</t>
  </si>
  <si>
    <t>N/A</t>
  </si>
  <si>
    <t>Alaska</t>
  </si>
  <si>
    <t>AK</t>
  </si>
  <si>
    <t>No</t>
  </si>
  <si>
    <t>Ambulatory Surgery Center</t>
  </si>
  <si>
    <t>AODA</t>
  </si>
  <si>
    <t>CMS1500</t>
  </si>
  <si>
    <t>Telehealth only</t>
  </si>
  <si>
    <t>Female</t>
  </si>
  <si>
    <t>Short-term (&gt;6M)</t>
  </si>
  <si>
    <t>Arizona</t>
  </si>
  <si>
    <t>AZ</t>
  </si>
  <si>
    <t>Eating Disorders</t>
  </si>
  <si>
    <t>UB04</t>
  </si>
  <si>
    <t>Office only</t>
  </si>
  <si>
    <t>Non-Binary</t>
  </si>
  <si>
    <t>Long-term (&lt;6M)</t>
  </si>
  <si>
    <t>Arkansas</t>
  </si>
  <si>
    <t>AR</t>
  </si>
  <si>
    <t>Other</t>
  </si>
  <si>
    <t>Behavioral Health Inpatient/Residential/Partial Hospitalization Program</t>
  </si>
  <si>
    <t>Licensed Marriage and Family Therapist</t>
  </si>
  <si>
    <t>Unknown</t>
  </si>
  <si>
    <t>California</t>
  </si>
  <si>
    <t>CA</t>
  </si>
  <si>
    <t>Blood Bank</t>
  </si>
  <si>
    <t>Licensed or Certified Behavioral Analyst</t>
  </si>
  <si>
    <t>Colorado</t>
  </si>
  <si>
    <t>CO</t>
  </si>
  <si>
    <t>Cardiology</t>
  </si>
  <si>
    <t>Licensed Professional Counselor</t>
  </si>
  <si>
    <t>Connecticut</t>
  </si>
  <si>
    <t>CT</t>
  </si>
  <si>
    <t>Dentistry</t>
  </si>
  <si>
    <t>Licensed Social Worker</t>
  </si>
  <si>
    <t>Delaware</t>
  </si>
  <si>
    <t>DE</t>
  </si>
  <si>
    <t>Dialysis Center</t>
  </si>
  <si>
    <t>Psychiatry</t>
  </si>
  <si>
    <t>Florida</t>
  </si>
  <si>
    <t>FL</t>
  </si>
  <si>
    <t>Durable Medical Equipment</t>
  </si>
  <si>
    <t>Psychiatry: Child and Adolescent</t>
  </si>
  <si>
    <t>Georgia</t>
  </si>
  <si>
    <t>GA</t>
  </si>
  <si>
    <t>Hematology/Oncology</t>
  </si>
  <si>
    <t>Psychiatry: Geriatric</t>
  </si>
  <si>
    <t>Hawaii</t>
  </si>
  <si>
    <t>HI</t>
  </si>
  <si>
    <t>Home Health Care/ Home Infusion</t>
  </si>
  <si>
    <t>Psychology</t>
  </si>
  <si>
    <t>Idaho</t>
  </si>
  <si>
    <t>ID</t>
  </si>
  <si>
    <t>Hospice and Pallative Center</t>
  </si>
  <si>
    <t>Substance Abuse Counselor</t>
  </si>
  <si>
    <t>Illinois</t>
  </si>
  <si>
    <t>IL</t>
  </si>
  <si>
    <t>Hospital</t>
  </si>
  <si>
    <t>Cardiac Electrophysiology</t>
  </si>
  <si>
    <t>Indiana</t>
  </si>
  <si>
    <t>IN</t>
  </si>
  <si>
    <t>Imaging</t>
  </si>
  <si>
    <t>Iowa</t>
  </si>
  <si>
    <t>IA</t>
  </si>
  <si>
    <t>Independent Laboratories</t>
  </si>
  <si>
    <t>Cardiothoracic Surgery</t>
  </si>
  <si>
    <t>Kansas</t>
  </si>
  <si>
    <t>KS</t>
  </si>
  <si>
    <t>Multiple</t>
  </si>
  <si>
    <t>Cardiovascular Surgery</t>
  </si>
  <si>
    <t>Kentucky</t>
  </si>
  <si>
    <t>KY</t>
  </si>
  <si>
    <t>Orthotics and Prosthetics</t>
  </si>
  <si>
    <t>Interventional Cardiology</t>
  </si>
  <si>
    <t>Louisiana</t>
  </si>
  <si>
    <t>LA</t>
  </si>
  <si>
    <t>Other Specialties</t>
  </si>
  <si>
    <t>Endodontics</t>
  </si>
  <si>
    <t>Maine</t>
  </si>
  <si>
    <t>ME</t>
  </si>
  <si>
    <t>Pediatric Specialists</t>
  </si>
  <si>
    <t>Oral and Maxillofacial Surgery</t>
  </si>
  <si>
    <t>Maryland</t>
  </si>
  <si>
    <t>MD</t>
  </si>
  <si>
    <t>Primary Care</t>
  </si>
  <si>
    <t>Oral Sleep Apnea Appliance</t>
  </si>
  <si>
    <t>Massachusetts</t>
  </si>
  <si>
    <t>MA</t>
  </si>
  <si>
    <t>Psychiatric Hospital</t>
  </si>
  <si>
    <t>Peridontics</t>
  </si>
  <si>
    <t>Michigan</t>
  </si>
  <si>
    <t>PT/OT/ST</t>
  </si>
  <si>
    <t>Gynecological Oncology</t>
  </si>
  <si>
    <t>Minnesota</t>
  </si>
  <si>
    <t>MN</t>
  </si>
  <si>
    <t>Rehabilitation Facility Center</t>
  </si>
  <si>
    <t>Hematology</t>
  </si>
  <si>
    <t>Mississippi</t>
  </si>
  <si>
    <t>MS</t>
  </si>
  <si>
    <t>Skilled Nursing Facility</t>
  </si>
  <si>
    <t>Hematology Oncology</t>
  </si>
  <si>
    <t>Missouri</t>
  </si>
  <si>
    <t>MO</t>
  </si>
  <si>
    <t>Sleep Center</t>
  </si>
  <si>
    <t>Oncology</t>
  </si>
  <si>
    <t>Montana</t>
  </si>
  <si>
    <t>MT</t>
  </si>
  <si>
    <t>Surgery</t>
  </si>
  <si>
    <t>Pediatric</t>
  </si>
  <si>
    <t>Allery/Immunology</t>
  </si>
  <si>
    <t>Nebraska</t>
  </si>
  <si>
    <t>NE</t>
  </si>
  <si>
    <t xml:space="preserve">Urgent Care </t>
  </si>
  <si>
    <t>Anesthesiology</t>
  </si>
  <si>
    <t>Nevada</t>
  </si>
  <si>
    <t>NV</t>
  </si>
  <si>
    <t>Vision</t>
  </si>
  <si>
    <t>Audiology</t>
  </si>
  <si>
    <t>New Hampshire</t>
  </si>
  <si>
    <t>NH</t>
  </si>
  <si>
    <t>New Jersey</t>
  </si>
  <si>
    <t>NJ</t>
  </si>
  <si>
    <t>New Mexico</t>
  </si>
  <si>
    <t>NM</t>
  </si>
  <si>
    <t>Cosmetic Surgery</t>
  </si>
  <si>
    <t>New York</t>
  </si>
  <si>
    <t>NY</t>
  </si>
  <si>
    <t>Critical Care Medicine</t>
  </si>
  <si>
    <t>North Carolina</t>
  </si>
  <si>
    <t>NC</t>
  </si>
  <si>
    <t>Dermatology</t>
  </si>
  <si>
    <t>North Dakota</t>
  </si>
  <si>
    <t>ND</t>
  </si>
  <si>
    <t>Ear/Nose/Throat-Otolargygolgy</t>
  </si>
  <si>
    <t>Ohio</t>
  </si>
  <si>
    <t>OH</t>
  </si>
  <si>
    <t>Endocrinology</t>
  </si>
  <si>
    <t>Oklahoma</t>
  </si>
  <si>
    <t>OK</t>
  </si>
  <si>
    <t>Gastroenterology</t>
  </si>
  <si>
    <t>Oregon</t>
  </si>
  <si>
    <t>OR</t>
  </si>
  <si>
    <t>General Surgery</t>
  </si>
  <si>
    <t>Pennsylvania</t>
  </si>
  <si>
    <t>PA</t>
  </si>
  <si>
    <t>Rhode Island</t>
  </si>
  <si>
    <t>RI</t>
  </si>
  <si>
    <t>Infection Disease</t>
  </si>
  <si>
    <t>South Carolina</t>
  </si>
  <si>
    <t>SC</t>
  </si>
  <si>
    <t>Nephrology</t>
  </si>
  <si>
    <t>South Dakota</t>
  </si>
  <si>
    <t>SD</t>
  </si>
  <si>
    <t>Neurology</t>
  </si>
  <si>
    <t>Tennessee</t>
  </si>
  <si>
    <t>TN</t>
  </si>
  <si>
    <t>Neuropsychology</t>
  </si>
  <si>
    <t>Texas</t>
  </si>
  <si>
    <t>TX</t>
  </si>
  <si>
    <t>Neurosurgery</t>
  </si>
  <si>
    <t>Utah</t>
  </si>
  <si>
    <t>UT</t>
  </si>
  <si>
    <t>Vermont</t>
  </si>
  <si>
    <t>VT</t>
  </si>
  <si>
    <t>Ophthalmology</t>
  </si>
  <si>
    <t>Virginia</t>
  </si>
  <si>
    <t>VA</t>
  </si>
  <si>
    <t>Orthopedic Surgery</t>
  </si>
  <si>
    <t>Washington</t>
  </si>
  <si>
    <t>WA</t>
  </si>
  <si>
    <t>Pain Management</t>
  </si>
  <si>
    <t>West Virginia</t>
  </si>
  <si>
    <t>WV</t>
  </si>
  <si>
    <t>Physical Medicine and Rehab</t>
  </si>
  <si>
    <t>Wisconsin</t>
  </si>
  <si>
    <t>WI</t>
  </si>
  <si>
    <t>Pulmonology</t>
  </si>
  <si>
    <t>Wyoming</t>
  </si>
  <si>
    <t>WY</t>
  </si>
  <si>
    <t>Rheumatology</t>
  </si>
  <si>
    <t>Sports Medicine</t>
  </si>
  <si>
    <t>Thoracic Surgery</t>
  </si>
  <si>
    <t>Urology</t>
  </si>
  <si>
    <t>Family Practice</t>
  </si>
  <si>
    <t>General Practice</t>
  </si>
  <si>
    <t>Geriatric Medicine</t>
  </si>
  <si>
    <t>Internal Medicine</t>
  </si>
  <si>
    <t>OB/GYN</t>
  </si>
  <si>
    <t>Pediatrics</t>
  </si>
  <si>
    <t>More than one type of therapist</t>
  </si>
  <si>
    <t>Occupational Therapy</t>
  </si>
  <si>
    <t>Physical Therapy</t>
  </si>
  <si>
    <t>Speech Therapy</t>
  </si>
  <si>
    <t>Colon and Rectal</t>
  </si>
  <si>
    <t>Cosmetic</t>
  </si>
  <si>
    <t>Critical Care</t>
  </si>
  <si>
    <t>General</t>
  </si>
  <si>
    <t>Neurological</t>
  </si>
  <si>
    <t>Orthopedic</t>
  </si>
  <si>
    <t>Thoracic</t>
  </si>
  <si>
    <t>Transplant</t>
  </si>
  <si>
    <t>Vascular</t>
  </si>
  <si>
    <t>Ophthamology</t>
  </si>
  <si>
    <t>Optometry</t>
  </si>
  <si>
    <t>Ω Other</t>
  </si>
  <si>
    <t>Acupuncture</t>
  </si>
  <si>
    <t>Allergy and Immunology</t>
  </si>
  <si>
    <t>Anesthesia</t>
  </si>
  <si>
    <t>Genetics</t>
  </si>
  <si>
    <t>Hospice and Palliative Medicine</t>
  </si>
  <si>
    <t>Hyperbaric Medicine</t>
  </si>
  <si>
    <t>Infectious Disease</t>
  </si>
  <si>
    <t>Infertility Reproductive Endocrinology</t>
  </si>
  <si>
    <t>Neonatal/Perinatal Medicine</t>
  </si>
  <si>
    <t>Neurophysiology</t>
  </si>
  <si>
    <t>Neuropsychiatry</t>
  </si>
  <si>
    <t>Otolaryngology (ENT)</t>
  </si>
  <si>
    <t>Pathology</t>
  </si>
  <si>
    <t>Physical Medicine and Rehabilitation</t>
  </si>
  <si>
    <t>Podiatry</t>
  </si>
  <si>
    <t>Public Health</t>
  </si>
  <si>
    <t>Pulmonary Medicine</t>
  </si>
  <si>
    <t>Radiation Oncology</t>
  </si>
  <si>
    <t>Radiology</t>
  </si>
  <si>
    <t>Respiratory Therapy</t>
  </si>
  <si>
    <t>Sleep Medicine</t>
  </si>
  <si>
    <t>Transplant Medicine</t>
  </si>
  <si>
    <t>Fill out the form to the best of your ability.
[Address]
Address must be a street address.
[Location Type]
If you are a chiropractic provider interested in joining our network, please contact Fulcrum Health, Inc at 877-866-4941.</t>
  </si>
  <si>
    <t>Fill out the form to the best of your ability.
[NPI] 
10 digits
[CAQH] 
Be sure to allow access to 'WPS Health Insurance'
[Specialty] 
If you are a chiropractic provider interested in joining our network, please contact Fulcrum Health, Inc at 877-866-4941.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</si>
</sst>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lt;=9999999]###\-####;\(###\)\ ###\-####"/>
    <numFmt numFmtId="165" formatCode="00000"/>
  </numFmts>
  <fonts count="23">
    <font>
      <sz val="11"/>
      <color theme="1"/>
      <name val="Calibri"/>
      <family val="2"/>
      <scheme val="minor"/>
    </font>
    <font>
      <sz val="11"/>
      <name val="Times New Roman"/>
      <family val="1"/>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8"/>
      <color rgb="FF006BA6"/>
      <name val="Calibri"/>
      <family val="2"/>
      <scheme val="minor"/>
    </font>
    <font>
      <b/>
      <sz val="12"/>
      <color theme="0"/>
      <name val="Calibri"/>
      <family val="2"/>
      <scheme val="minor"/>
    </font>
    <font>
      <b/>
      <sz val="16"/>
      <color theme="0"/>
      <name val="Calibri"/>
      <family val="2"/>
      <scheme val="minor"/>
    </font>
    <font>
      <b/>
      <sz val="22"/>
      <color theme="0"/>
      <name val="Calibri"/>
      <family val="2"/>
      <scheme val="minor"/>
    </font>
    <font>
      <sz val="11"/>
      <color rgb="FF006BA6"/>
      <name val="Calibri"/>
      <family val="2"/>
      <scheme val="minor"/>
    </font>
    <font>
      <b/>
      <sz val="28"/>
      <color theme="0"/>
      <name val="Calibri"/>
      <family val="2"/>
      <scheme val="minor"/>
    </font>
    <font>
      <sz val="22"/>
      <color theme="0"/>
      <name val="Calibri"/>
      <family val="2"/>
      <scheme val="minor"/>
    </font>
    <font>
      <sz val="20"/>
      <color theme="0"/>
      <name val="Calibri"/>
      <family val="2"/>
      <scheme val="minor"/>
    </font>
    <font>
      <u/>
      <sz val="11"/>
      <color theme="10"/>
      <name val="Calibri"/>
      <family val="2"/>
      <scheme val="minor"/>
    </font>
    <font>
      <sz val="11"/>
      <name val="Calibri"/>
      <family val="2"/>
      <scheme val="minor"/>
    </font>
    <font>
      <b/>
      <sz val="14"/>
      <color rgb="FF222222"/>
      <name val="Calibri-regular"/>
    </font>
    <font>
      <b/>
      <sz val="11"/>
      <color rgb="FFC00000"/>
      <name val="Calibri"/>
      <family val="2"/>
      <scheme val="minor"/>
    </font>
    <font>
      <b/>
      <sz val="9"/>
      <color theme="0"/>
      <name val="Calibri"/>
      <family val="2"/>
      <scheme val="minor"/>
    </font>
    <font>
      <sz val="8"/>
      <name val="Calibri"/>
      <family val="2"/>
      <scheme val="minor"/>
    </font>
    <font>
      <i/>
      <sz val="11"/>
      <color theme="0"/>
      <name val="Calibri"/>
      <family val="2"/>
      <scheme val="minor"/>
    </font>
    <font>
      <sz val="11"/>
      <color rgb="FF97999B"/>
      <name val="Calibri"/>
      <family val="2"/>
      <scheme val="minor"/>
    </font>
    <font>
      <sz val="10"/>
      <color theme="1"/>
      <name val="Trebuchet MS"/>
      <family val="2"/>
    </font>
  </fonts>
  <fills count="7">
    <fill>
      <patternFill patternType="none"/>
    </fill>
    <fill>
      <patternFill patternType="gray125"/>
    </fill>
    <fill>
      <patternFill patternType="solid">
        <fgColor theme="0"/>
        <bgColor indexed="64"/>
      </patternFill>
    </fill>
    <fill>
      <patternFill patternType="solid">
        <fgColor rgb="FF006BA6"/>
        <bgColor indexed="64"/>
      </patternFill>
    </fill>
    <fill>
      <patternFill patternType="solid">
        <fgColor rgb="FFED8800"/>
        <bgColor indexed="64"/>
      </patternFill>
    </fill>
    <fill>
      <patternFill patternType="solid">
        <fgColor rgb="FF97999B"/>
        <bgColor indexed="64"/>
      </patternFill>
    </fill>
    <fill>
      <patternFill patternType="solid">
        <fgColor theme="0" tint="-0.14999847407452621"/>
        <bgColor theme="0" tint="-0.14999847407452621"/>
      </patternFill>
    </fill>
  </fills>
  <borders count="45">
    <border>
      <left/>
      <right/>
      <top/>
      <bottom/>
      <diagonal/>
    </border>
    <border>
      <left style="thick">
        <color rgb="FF006BA6"/>
      </left>
      <right/>
      <top style="thick">
        <color rgb="FF006BA6"/>
      </top>
      <bottom/>
      <diagonal/>
    </border>
    <border>
      <left/>
      <right/>
      <top style="thick">
        <color rgb="FF006BA6"/>
      </top>
      <bottom/>
      <diagonal/>
    </border>
    <border>
      <left/>
      <right style="thick">
        <color rgb="FF006BA6"/>
      </right>
      <top style="thick">
        <color rgb="FF006BA6"/>
      </top>
      <bottom/>
      <diagonal/>
    </border>
    <border>
      <left style="thick">
        <color rgb="FF006BA6"/>
      </left>
      <right/>
      <top/>
      <bottom style="thick">
        <color rgb="FF006BA6"/>
      </bottom>
      <diagonal/>
    </border>
    <border>
      <left/>
      <right/>
      <top/>
      <bottom style="thick">
        <color rgb="FF006BA6"/>
      </bottom>
      <diagonal/>
    </border>
    <border>
      <left/>
      <right style="thick">
        <color rgb="FF006BA6"/>
      </right>
      <top/>
      <bottom style="thick">
        <color rgb="FF006BA6"/>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top/>
      <bottom style="double">
        <color theme="0"/>
      </bottom>
      <diagonal/>
    </border>
    <border>
      <left/>
      <right style="double">
        <color theme="0"/>
      </right>
      <top/>
      <bottom style="double">
        <color theme="0"/>
      </bottom>
      <diagonal/>
    </border>
    <border>
      <left style="thick">
        <color rgb="FF006BA6"/>
      </left>
      <right/>
      <top/>
      <bottom/>
      <diagonal/>
    </border>
    <border>
      <left/>
      <right/>
      <top style="double">
        <color theme="0"/>
      </top>
      <bottom/>
      <diagonal/>
    </border>
    <border>
      <left/>
      <right/>
      <top/>
      <bottom style="double">
        <color theme="0"/>
      </bottom>
      <diagonal/>
    </border>
    <border>
      <left style="thick">
        <color rgb="FF006BA6"/>
      </left>
      <right style="thick">
        <color rgb="FF006BA6"/>
      </right>
      <top style="thick">
        <color rgb="FF006BA6"/>
      </top>
      <bottom/>
      <diagonal/>
    </border>
    <border>
      <left style="thick">
        <color rgb="FF006BA6"/>
      </left>
      <right style="thick">
        <color rgb="FF006BA6"/>
      </right>
      <top/>
      <bottom style="thick">
        <color rgb="FF006BA6"/>
      </bottom>
      <diagonal/>
    </border>
    <border>
      <left/>
      <right style="thick">
        <color rgb="FF006BA6"/>
      </right>
      <top/>
      <bottom/>
      <diagonal/>
    </border>
    <border>
      <left style="medium">
        <color rgb="FF006BA6"/>
      </left>
      <right/>
      <top style="medium">
        <color rgb="FF006BA6"/>
      </top>
      <bottom style="medium">
        <color rgb="FF006BA6"/>
      </bottom>
      <diagonal/>
    </border>
    <border>
      <left/>
      <right/>
      <top style="medium">
        <color rgb="FF006BA6"/>
      </top>
      <bottom style="medium">
        <color rgb="FF006BA6"/>
      </bottom>
      <diagonal/>
    </border>
    <border>
      <left/>
      <right style="medium">
        <color rgb="FF006BA6"/>
      </right>
      <top style="medium">
        <color rgb="FF006BA6"/>
      </top>
      <bottom style="medium">
        <color rgb="FF006BA6"/>
      </bottom>
      <diagonal/>
    </border>
    <border>
      <left/>
      <right/>
      <top/>
      <bottom style="medium">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6BA6"/>
      </left>
      <right/>
      <top/>
      <bottom style="medium">
        <color rgb="FF006BA6"/>
      </bottom>
      <diagonal/>
    </border>
    <border>
      <left/>
      <right/>
      <top/>
      <bottom style="medium">
        <color rgb="FF006BA6"/>
      </bottom>
      <diagonal/>
    </border>
    <border>
      <left/>
      <right style="medium">
        <color rgb="FF006BA6"/>
      </right>
      <top/>
      <bottom style="medium">
        <color rgb="FF006BA6"/>
      </bottom>
      <diagonal/>
    </border>
    <border>
      <left style="medium">
        <color rgb="FF006BA6"/>
      </left>
      <right/>
      <top style="medium">
        <color rgb="FF006BA6"/>
      </top>
      <bottom/>
      <diagonal/>
    </border>
    <border>
      <left/>
      <right/>
      <top style="medium">
        <color rgb="FF006BA6"/>
      </top>
      <bottom/>
      <diagonal/>
    </border>
    <border>
      <left/>
      <right style="medium">
        <color rgb="FF006BA6"/>
      </right>
      <top style="medium">
        <color rgb="FF006BA6"/>
      </top>
      <bottom/>
      <diagonal/>
    </border>
    <border>
      <left style="medium">
        <color rgb="FF006BA6"/>
      </left>
      <right/>
      <top/>
      <bottom/>
      <diagonal/>
    </border>
    <border>
      <left/>
      <right style="medium">
        <color rgb="FF006BA6"/>
      </right>
      <top/>
      <bottom/>
      <diagonal/>
    </border>
    <border>
      <left style="thick">
        <color rgb="FF006BA6"/>
      </left>
      <right/>
      <top style="thick">
        <color rgb="FF006BA6"/>
      </top>
      <bottom style="thick">
        <color rgb="FF006BA6"/>
      </bottom>
      <diagonal/>
    </border>
    <border>
      <left/>
      <right/>
      <top style="thick">
        <color rgb="FF006BA6"/>
      </top>
      <bottom style="thick">
        <color rgb="FF006BA6"/>
      </bottom>
      <diagonal/>
    </border>
    <border>
      <left/>
      <right style="thick">
        <color rgb="FF006BA6"/>
      </right>
      <top style="thick">
        <color rgb="FF006BA6"/>
      </top>
      <bottom style="thick">
        <color rgb="FF006BA6"/>
      </bottom>
      <diagonal/>
    </border>
    <border>
      <left/>
      <right/>
      <top/>
      <bottom style="thin">
        <color indexed="64"/>
      </bottom>
      <diagonal/>
    </border>
    <border>
      <left style="medium">
        <color rgb="FF006BA6"/>
      </left>
      <right style="medium">
        <color rgb="FF006BA6"/>
      </right>
      <top style="medium">
        <color rgb="FF006BA6"/>
      </top>
      <bottom style="medium">
        <color rgb="FF006BA6"/>
      </bottom>
      <diagonal/>
    </border>
  </borders>
  <cellStyleXfs count="4">
    <xf numFmtId="0" fontId="0" fillId="0" borderId="0"/>
    <xf numFmtId="0" fontId="1" fillId="0" borderId="0"/>
    <xf numFmtId="44" fontId="2" fillId="0" borderId="0" applyFont="0" applyFill="0" applyBorder="0" applyAlignment="0" applyProtection="0"/>
    <xf numFmtId="0" fontId="14" fillId="0" borderId="0" applyNumberFormat="0" applyFill="0" applyBorder="0" applyAlignment="0" applyProtection="0"/>
  </cellStyleXfs>
  <cellXfs count="152">
    <xf numFmtId="0" fontId="0" fillId="0" borderId="0" xfId="0"/>
    <xf numFmtId="0" fontId="0" fillId="2" borderId="0" xfId="0" applyFill="1"/>
    <xf numFmtId="0" fontId="0" fillId="3" borderId="0" xfId="0" applyFill="1"/>
    <xf numFmtId="0" fontId="6" fillId="3" borderId="0" xfId="0" applyFont="1" applyFill="1" applyAlignment="1">
      <alignment vertical="center"/>
    </xf>
    <xf numFmtId="0" fontId="0" fillId="5" borderId="0" xfId="0" applyFill="1"/>
    <xf numFmtId="0" fontId="0" fillId="5" borderId="0" xfId="0" applyFill="1" applyBorder="1" applyAlignment="1">
      <alignment vertical="center"/>
    </xf>
    <xf numFmtId="0" fontId="0" fillId="5" borderId="0" xfId="0" applyFill="1" applyAlignment="1"/>
    <xf numFmtId="0" fontId="3" fillId="3" borderId="0" xfId="0" applyFont="1" applyFill="1" applyAlignment="1"/>
    <xf numFmtId="0" fontId="5" fillId="3" borderId="0" xfId="0" applyFont="1" applyFill="1" applyAlignment="1">
      <alignment horizontal="right"/>
    </xf>
    <xf numFmtId="0" fontId="0" fillId="0" borderId="0" xfId="0" applyAlignment="1">
      <alignment vertical="center" wrapText="1"/>
    </xf>
    <xf numFmtId="0" fontId="16" fillId="0" borderId="0" xfId="0" applyFont="1" applyAlignment="1">
      <alignment vertical="center" wrapText="1"/>
    </xf>
    <xf numFmtId="0" fontId="17" fillId="0" borderId="0" xfId="0" applyFont="1"/>
    <xf numFmtId="0" fontId="0" fillId="3" borderId="0" xfId="0" applyFill="1" applyAlignment="1">
      <alignment horizontal="center"/>
    </xf>
    <xf numFmtId="0" fontId="10" fillId="3" borderId="0" xfId="0" applyFont="1" applyFill="1" applyAlignment="1">
      <alignment horizontal="center"/>
    </xf>
    <xf numFmtId="0" fontId="5" fillId="5" borderId="0" xfId="0" applyFont="1" applyFill="1" applyAlignment="1">
      <alignment horizontal="center"/>
    </xf>
    <xf numFmtId="0" fontId="0" fillId="3" borderId="0" xfId="0" applyFill="1" applyBorder="1" applyAlignment="1">
      <alignment horizontal="center"/>
    </xf>
    <xf numFmtId="0" fontId="0" fillId="5" borderId="0" xfId="0" applyFill="1" applyBorder="1"/>
    <xf numFmtId="0" fontId="0" fillId="3" borderId="0" xfId="0" applyFill="1" applyBorder="1"/>
    <xf numFmtId="0" fontId="0" fillId="0" borderId="0" xfId="0" applyProtection="1">
      <protection locked="0"/>
    </xf>
    <xf numFmtId="164" fontId="0" fillId="0" borderId="0" xfId="0" applyNumberFormat="1" applyAlignment="1" applyProtection="1">
      <alignment horizontal="left"/>
      <protection locked="0"/>
    </xf>
    <xf numFmtId="164" fontId="0" fillId="0" borderId="0" xfId="0" applyNumberFormat="1" applyProtection="1">
      <protection locked="0"/>
    </xf>
    <xf numFmtId="0" fontId="18" fillId="3" borderId="0" xfId="0" applyFont="1" applyFill="1" applyBorder="1" applyAlignment="1">
      <alignment horizontal="center" vertical="center"/>
    </xf>
    <xf numFmtId="0" fontId="0" fillId="0" borderId="0" xfId="0" applyNumberFormat="1" applyAlignment="1" applyProtection="1">
      <alignment horizontal="left"/>
      <protection locked="0"/>
    </xf>
    <xf numFmtId="0" fontId="0" fillId="0" borderId="0" xfId="0" applyNumberFormat="1" applyProtection="1">
      <protection locked="0"/>
    </xf>
    <xf numFmtId="165" fontId="0" fillId="0" borderId="0" xfId="0" applyNumberFormat="1" applyAlignment="1" applyProtection="1">
      <alignment horizontal="left"/>
      <protection locked="0"/>
    </xf>
    <xf numFmtId="0" fontId="15" fillId="0" borderId="0" xfId="3" applyNumberFormat="1" applyFont="1" applyProtection="1">
      <protection locked="0"/>
    </xf>
    <xf numFmtId="0" fontId="15" fillId="0" borderId="0" xfId="0" applyNumberFormat="1" applyFont="1" applyProtection="1">
      <protection locked="0"/>
    </xf>
    <xf numFmtId="0" fontId="0" fillId="3" borderId="0" xfId="0" applyFill="1" applyAlignment="1">
      <alignment vertical="center" wrapText="1"/>
    </xf>
    <xf numFmtId="0" fontId="0" fillId="5" borderId="0" xfId="0" applyFill="1" applyAlignment="1">
      <alignment vertical="center" wrapText="1"/>
    </xf>
    <xf numFmtId="0" fontId="0" fillId="3" borderId="0" xfId="0" applyFill="1" applyBorder="1" applyAlignment="1">
      <alignment horizontal="center" vertical="center" wrapText="1"/>
    </xf>
    <xf numFmtId="14" fontId="0" fillId="0" borderId="0" xfId="0" applyNumberFormat="1" applyProtection="1">
      <protection locked="0"/>
    </xf>
    <xf numFmtId="14" fontId="0" fillId="0" borderId="0" xfId="0" applyNumberFormat="1" applyAlignment="1" applyProtection="1">
      <alignment horizontal="left"/>
      <protection locked="0"/>
    </xf>
    <xf numFmtId="0" fontId="10" fillId="3" borderId="0" xfId="0" applyFont="1" applyFill="1"/>
    <xf numFmtId="0" fontId="10" fillId="3" borderId="0" xfId="0" applyFont="1" applyFill="1" applyBorder="1" applyAlignment="1">
      <alignment vertical="center"/>
    </xf>
    <xf numFmtId="0" fontId="4" fillId="5" borderId="0" xfId="0" applyFont="1" applyFill="1"/>
    <xf numFmtId="0" fontId="3" fillId="5" borderId="0" xfId="0" applyFont="1" applyFill="1" applyBorder="1" applyAlignment="1"/>
    <xf numFmtId="0" fontId="3" fillId="3" borderId="0" xfId="0" applyFont="1" applyFill="1" applyBorder="1" applyAlignment="1"/>
    <xf numFmtId="0" fontId="3" fillId="3" borderId="20" xfId="0" applyFont="1" applyFill="1" applyBorder="1" applyAlignment="1">
      <alignment horizontal="center" vertical="center" wrapText="1"/>
    </xf>
    <xf numFmtId="0" fontId="0" fillId="6" borderId="0" xfId="0" applyNumberFormat="1" applyFont="1" applyFill="1" applyBorder="1" applyAlignment="1" applyProtection="1">
      <alignment horizontal="left"/>
      <protection locked="0"/>
    </xf>
    <xf numFmtId="44" fontId="0" fillId="6" borderId="0" xfId="2" applyFont="1" applyFill="1" applyBorder="1" applyProtection="1">
      <protection locked="0"/>
    </xf>
    <xf numFmtId="0" fontId="0" fillId="0" borderId="0" xfId="0" applyNumberFormat="1" applyFont="1" applyBorder="1" applyAlignment="1" applyProtection="1">
      <alignment horizontal="left"/>
      <protection locked="0"/>
    </xf>
    <xf numFmtId="44" fontId="0" fillId="0" borderId="0" xfId="2" applyFont="1" applyBorder="1" applyProtection="1">
      <protection locked="0"/>
    </xf>
    <xf numFmtId="0" fontId="0" fillId="0" borderId="0" xfId="0" applyAlignment="1" applyProtection="1">
      <alignment horizontal="left"/>
      <protection locked="0"/>
    </xf>
    <xf numFmtId="44" fontId="0" fillId="0" borderId="0" xfId="2" applyFont="1" applyProtection="1">
      <protection locked="0"/>
    </xf>
    <xf numFmtId="0" fontId="21" fillId="5" borderId="0" xfId="0" applyFont="1" applyFill="1"/>
    <xf numFmtId="0" fontId="15" fillId="5" borderId="0" xfId="0" applyFont="1" applyFill="1" applyBorder="1" applyAlignment="1" applyProtection="1">
      <protection locked="0"/>
    </xf>
    <xf numFmtId="0" fontId="20" fillId="3" borderId="39" xfId="0" applyFont="1" applyFill="1" applyBorder="1" applyAlignment="1">
      <alignment horizontal="right"/>
    </xf>
    <xf numFmtId="0" fontId="0" fillId="0" borderId="0" xfId="0"/>
    <xf numFmtId="0" fontId="15" fillId="5" borderId="38" xfId="0" applyFont="1" applyFill="1" applyBorder="1" applyAlignment="1" applyProtection="1">
      <protection locked="0"/>
    </xf>
    <xf numFmtId="0" fontId="15" fillId="5" borderId="0" xfId="0" applyFont="1" applyFill="1" applyBorder="1" applyAlignment="1" applyProtection="1">
      <alignment horizontal="center" vertical="center"/>
    </xf>
    <xf numFmtId="0" fontId="15" fillId="5" borderId="0" xfId="0" applyFont="1" applyFill="1" applyBorder="1" applyAlignment="1" applyProtection="1"/>
    <xf numFmtId="0" fontId="15" fillId="5" borderId="35" xfId="0" applyFont="1" applyFill="1" applyBorder="1" applyAlignment="1" applyProtection="1"/>
    <xf numFmtId="0" fontId="15" fillId="5" borderId="37" xfId="0" applyFont="1" applyFill="1" applyBorder="1" applyAlignment="1" applyProtection="1"/>
    <xf numFmtId="0" fontId="0" fillId="0" borderId="0" xfId="0"/>
    <xf numFmtId="0" fontId="22" fillId="0" borderId="0" xfId="0" applyFont="1"/>
    <xf numFmtId="0" fontId="22" fillId="0" borderId="0" xfId="0" applyFont="1" applyBorder="1"/>
    <xf numFmtId="0" fontId="0" fillId="0" borderId="43" xfId="0" applyBorder="1"/>
    <xf numFmtId="0" fontId="0" fillId="0" borderId="0" xfId="0" applyBorder="1"/>
    <xf numFmtId="0" fontId="11" fillId="5" borderId="0" xfId="0" applyFont="1" applyFill="1" applyAlignment="1">
      <alignment horizontal="left" vertical="center"/>
    </xf>
    <xf numFmtId="0" fontId="0" fillId="5" borderId="17" xfId="0" applyFill="1" applyBorder="1"/>
    <xf numFmtId="0" fontId="0" fillId="5" borderId="18" xfId="0" applyFill="1" applyBorder="1"/>
    <xf numFmtId="0" fontId="3" fillId="4" borderId="44" xfId="3" applyFont="1" applyFill="1" applyBorder="1" applyAlignment="1">
      <alignment horizontal="center"/>
    </xf>
    <xf numFmtId="0" fontId="8" fillId="4" borderId="1"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0" fillId="2" borderId="35" xfId="0" applyFill="1" applyBorder="1" applyAlignment="1">
      <alignment horizontal="left" vertical="top" wrapText="1"/>
    </xf>
    <xf numFmtId="0" fontId="0" fillId="2" borderId="36" xfId="0" applyFill="1" applyBorder="1" applyAlignment="1">
      <alignment horizontal="left" vertical="top" wrapText="1"/>
    </xf>
    <xf numFmtId="0" fontId="0" fillId="2" borderId="37" xfId="0" applyFill="1" applyBorder="1" applyAlignment="1">
      <alignment horizontal="left" vertical="top" wrapText="1"/>
    </xf>
    <xf numFmtId="0" fontId="0" fillId="2" borderId="38" xfId="0" applyFill="1" applyBorder="1" applyAlignment="1">
      <alignment horizontal="left" vertical="top" wrapText="1"/>
    </xf>
    <xf numFmtId="0" fontId="0" fillId="2" borderId="0" xfId="0" applyFill="1" applyBorder="1" applyAlignment="1">
      <alignment horizontal="left" vertical="top" wrapText="1"/>
    </xf>
    <xf numFmtId="0" fontId="0" fillId="2" borderId="39" xfId="0" applyFill="1" applyBorder="1" applyAlignment="1">
      <alignment horizontal="left" vertical="top" wrapText="1"/>
    </xf>
    <xf numFmtId="0" fontId="0" fillId="2" borderId="32" xfId="0" applyFill="1" applyBorder="1" applyAlignment="1">
      <alignment horizontal="left" vertical="top" wrapText="1"/>
    </xf>
    <xf numFmtId="0" fontId="0" fillId="2" borderId="33" xfId="0" applyFill="1" applyBorder="1" applyAlignment="1">
      <alignment horizontal="left" vertical="top" wrapText="1"/>
    </xf>
    <xf numFmtId="0" fontId="0" fillId="2" borderId="34" xfId="0" applyFill="1" applyBorder="1" applyAlignment="1">
      <alignment horizontal="left" vertical="top" wrapText="1"/>
    </xf>
    <xf numFmtId="0" fontId="3" fillId="2" borderId="40" xfId="0" applyFont="1" applyFill="1" applyBorder="1" applyAlignment="1">
      <alignment horizontal="center"/>
    </xf>
    <xf numFmtId="0" fontId="3" fillId="2" borderId="41" xfId="0" applyFont="1" applyFill="1" applyBorder="1" applyAlignment="1">
      <alignment horizontal="center"/>
    </xf>
    <xf numFmtId="0" fontId="3" fillId="2" borderId="42" xfId="0" applyFont="1" applyFill="1" applyBorder="1" applyAlignment="1">
      <alignment horizontal="center"/>
    </xf>
    <xf numFmtId="0" fontId="7" fillId="3" borderId="7" xfId="3" applyFont="1" applyFill="1" applyBorder="1" applyAlignment="1" applyProtection="1">
      <alignment horizontal="center" vertical="center"/>
      <protection locked="0"/>
    </xf>
    <xf numFmtId="0" fontId="7" fillId="3" borderId="12" xfId="3" applyFont="1" applyFill="1" applyBorder="1" applyAlignment="1" applyProtection="1">
      <alignment horizontal="center" vertical="center"/>
      <protection locked="0"/>
    </xf>
    <xf numFmtId="0" fontId="7" fillId="3" borderId="8" xfId="3" applyFont="1" applyFill="1" applyBorder="1" applyAlignment="1" applyProtection="1">
      <alignment horizontal="center" vertical="center"/>
      <protection locked="0"/>
    </xf>
    <xf numFmtId="0" fontId="7" fillId="3" borderId="9" xfId="3" applyFont="1" applyFill="1" applyBorder="1" applyAlignment="1" applyProtection="1">
      <alignment horizontal="center" vertical="center"/>
      <protection locked="0"/>
    </xf>
    <xf numFmtId="0" fontId="7" fillId="3" borderId="13" xfId="3" applyFont="1" applyFill="1" applyBorder="1" applyAlignment="1" applyProtection="1">
      <alignment horizontal="center" vertical="center"/>
      <protection locked="0"/>
    </xf>
    <xf numFmtId="0" fontId="7" fillId="3" borderId="10" xfId="3" applyFont="1" applyFill="1" applyBorder="1" applyAlignment="1" applyProtection="1">
      <alignment horizontal="center" vertical="center"/>
      <protection locked="0"/>
    </xf>
    <xf numFmtId="0" fontId="13" fillId="3" borderId="14" xfId="0" applyFont="1" applyFill="1" applyBorder="1" applyAlignment="1">
      <alignment horizontal="center" vertical="center"/>
    </xf>
    <xf numFmtId="0" fontId="13" fillId="3" borderId="15"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15" xfId="0" applyFont="1" applyFill="1" applyBorder="1" applyAlignment="1">
      <alignment horizontal="center"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11" fillId="5" borderId="0" xfId="0" applyFont="1" applyFill="1" applyAlignment="1">
      <alignment horizontal="left" vertical="center" indent="1"/>
    </xf>
    <xf numFmtId="0" fontId="12" fillId="5" borderId="0" xfId="0" applyFont="1" applyFill="1" applyAlignment="1">
      <alignment horizontal="right" vertical="center" indent="1"/>
    </xf>
    <xf numFmtId="0" fontId="9" fillId="4" borderId="0" xfId="0" applyFont="1" applyFill="1" applyAlignment="1">
      <alignment horizontal="center" vertical="center"/>
    </xf>
    <xf numFmtId="0" fontId="15" fillId="2" borderId="17" xfId="0" applyFont="1" applyFill="1" applyBorder="1" applyAlignment="1" applyProtection="1">
      <alignment horizontal="left" indent="1"/>
      <protection locked="0"/>
    </xf>
    <xf numFmtId="0" fontId="15" fillId="2" borderId="18" xfId="0" applyFont="1" applyFill="1" applyBorder="1" applyAlignment="1" applyProtection="1">
      <alignment horizontal="left" indent="1"/>
      <protection locked="0"/>
    </xf>
    <xf numFmtId="0" fontId="15" fillId="2" borderId="19" xfId="0" applyFont="1" applyFill="1" applyBorder="1" applyAlignment="1" applyProtection="1">
      <alignment horizontal="left" indent="1"/>
      <protection locked="0"/>
    </xf>
    <xf numFmtId="0" fontId="14" fillId="2" borderId="17" xfId="3" applyFill="1" applyBorder="1" applyAlignment="1" applyProtection="1">
      <alignment horizontal="left" indent="1"/>
      <protection locked="0"/>
    </xf>
    <xf numFmtId="0" fontId="3" fillId="3" borderId="17" xfId="0" applyFont="1" applyFill="1" applyBorder="1" applyAlignment="1">
      <alignment horizontal="left"/>
    </xf>
    <xf numFmtId="0" fontId="3" fillId="3" borderId="18" xfId="0" applyFont="1" applyFill="1" applyBorder="1" applyAlignment="1">
      <alignment horizontal="left"/>
    </xf>
    <xf numFmtId="0" fontId="3" fillId="3" borderId="19" xfId="0" applyFont="1" applyFill="1" applyBorder="1" applyAlignment="1">
      <alignment horizontal="left"/>
    </xf>
    <xf numFmtId="0" fontId="3" fillId="3" borderId="0" xfId="0" applyFont="1" applyFill="1" applyBorder="1" applyAlignment="1">
      <alignment horizontal="left"/>
    </xf>
    <xf numFmtId="0" fontId="3" fillId="3" borderId="39" xfId="0" applyFont="1" applyFill="1" applyBorder="1" applyAlignment="1">
      <alignment horizontal="left"/>
    </xf>
    <xf numFmtId="0" fontId="15" fillId="2" borderId="32" xfId="0" applyFont="1" applyFill="1" applyBorder="1" applyAlignment="1" applyProtection="1">
      <alignment horizontal="center" vertical="center"/>
      <protection locked="0"/>
    </xf>
    <xf numFmtId="0" fontId="15" fillId="2" borderId="33" xfId="0" applyFont="1" applyFill="1" applyBorder="1" applyAlignment="1" applyProtection="1">
      <alignment horizontal="center" vertical="center"/>
      <protection locked="0"/>
    </xf>
    <xf numFmtId="0" fontId="0" fillId="0" borderId="0" xfId="0" applyAlignment="1">
      <alignment horizontal="left" vertical="center" wrapText="1"/>
    </xf>
    <xf numFmtId="0" fontId="0" fillId="0" borderId="0" xfId="0" applyAlignment="1"/>
    <xf numFmtId="0" fontId="15" fillId="2" borderId="17" xfId="0" applyFont="1" applyFill="1" applyBorder="1" applyAlignment="1" applyProtection="1">
      <alignment horizontal="center"/>
      <protection locked="0"/>
    </xf>
    <xf numFmtId="0" fontId="15" fillId="2" borderId="18" xfId="0" applyFont="1" applyFill="1" applyBorder="1" applyAlignment="1" applyProtection="1">
      <alignment horizontal="center"/>
      <protection locked="0"/>
    </xf>
    <xf numFmtId="0" fontId="15" fillId="2" borderId="17" xfId="0" applyFont="1" applyFill="1" applyBorder="1" applyAlignment="1" applyProtection="1">
      <alignment horizontal="left"/>
      <protection locked="0"/>
    </xf>
    <xf numFmtId="0" fontId="15" fillId="2" borderId="18" xfId="0" applyFont="1" applyFill="1" applyBorder="1" applyAlignment="1" applyProtection="1">
      <alignment horizontal="left"/>
      <protection locked="0"/>
    </xf>
    <xf numFmtId="0" fontId="15" fillId="2" borderId="19" xfId="0" applyFont="1" applyFill="1" applyBorder="1" applyAlignment="1" applyProtection="1">
      <alignment horizontal="left"/>
      <protection locked="0"/>
    </xf>
    <xf numFmtId="0" fontId="12" fillId="3" borderId="0" xfId="3" applyFont="1" applyFill="1" applyBorder="1" applyAlignment="1" applyProtection="1">
      <alignment horizontal="center" vertical="top"/>
      <protection locked="0"/>
    </xf>
    <xf numFmtId="0" fontId="13" fillId="4" borderId="0" xfId="0" applyFont="1" applyFill="1" applyAlignment="1">
      <alignment horizontal="center" vertical="center"/>
    </xf>
    <xf numFmtId="0" fontId="13" fillId="4" borderId="16" xfId="0" applyFont="1" applyFill="1" applyBorder="1" applyAlignment="1">
      <alignment horizontal="center" vertical="center"/>
    </xf>
    <xf numFmtId="165" fontId="15" fillId="2" borderId="17" xfId="0" applyNumberFormat="1" applyFont="1" applyFill="1" applyBorder="1" applyAlignment="1" applyProtection="1">
      <alignment horizontal="left" indent="1"/>
      <protection locked="0"/>
    </xf>
    <xf numFmtId="165" fontId="15" fillId="2" borderId="18" xfId="0" applyNumberFormat="1" applyFont="1" applyFill="1" applyBorder="1" applyAlignment="1" applyProtection="1">
      <alignment horizontal="left" indent="1"/>
      <protection locked="0"/>
    </xf>
    <xf numFmtId="165" fontId="15" fillId="2" borderId="19" xfId="0" applyNumberFormat="1" applyFont="1" applyFill="1" applyBorder="1" applyAlignment="1" applyProtection="1">
      <alignment horizontal="left" indent="1"/>
      <protection locked="0"/>
    </xf>
    <xf numFmtId="0" fontId="9" fillId="4" borderId="11" xfId="0" applyFont="1" applyFill="1" applyBorder="1" applyAlignment="1">
      <alignment horizontal="left" vertical="center" indent="1"/>
    </xf>
    <xf numFmtId="0" fontId="9" fillId="4" borderId="0" xfId="0" applyFont="1" applyFill="1" applyBorder="1" applyAlignment="1">
      <alignment horizontal="left" vertical="center" indent="1"/>
    </xf>
    <xf numFmtId="0" fontId="3" fillId="3" borderId="33" xfId="0" applyFont="1" applyFill="1" applyBorder="1" applyAlignment="1">
      <alignment horizontal="right"/>
    </xf>
    <xf numFmtId="0" fontId="3" fillId="3" borderId="34" xfId="0" applyFont="1" applyFill="1" applyBorder="1" applyAlignment="1">
      <alignment horizontal="right"/>
    </xf>
    <xf numFmtId="0" fontId="0" fillId="0" borderId="35" xfId="0" applyBorder="1" applyAlignment="1">
      <alignment horizontal="left" wrapText="1"/>
    </xf>
    <xf numFmtId="0" fontId="0" fillId="0" borderId="36" xfId="0" applyBorder="1" applyAlignment="1">
      <alignment horizontal="left" wrapText="1"/>
    </xf>
    <xf numFmtId="0" fontId="0" fillId="0" borderId="37" xfId="0" applyBorder="1" applyAlignment="1">
      <alignment horizontal="left" wrapText="1"/>
    </xf>
    <xf numFmtId="0" fontId="0" fillId="0" borderId="38" xfId="0" applyBorder="1" applyAlignment="1">
      <alignment horizontal="left" wrapText="1"/>
    </xf>
    <xf numFmtId="0" fontId="0" fillId="0" borderId="0" xfId="0" applyBorder="1" applyAlignment="1">
      <alignment horizontal="left" wrapText="1"/>
    </xf>
    <xf numFmtId="0" fontId="0" fillId="0" borderId="39" xfId="0" applyBorder="1" applyAlignment="1">
      <alignment horizontal="left" wrapText="1"/>
    </xf>
    <xf numFmtId="0" fontId="0" fillId="0" borderId="32" xfId="0" applyBorder="1" applyAlignment="1">
      <alignment horizontal="left" wrapText="1"/>
    </xf>
    <xf numFmtId="0" fontId="0" fillId="0" borderId="33" xfId="0" applyBorder="1" applyAlignment="1">
      <alignment horizontal="left" wrapText="1"/>
    </xf>
    <xf numFmtId="0" fontId="0" fillId="0" borderId="34" xfId="0" applyBorder="1" applyAlignment="1">
      <alignment horizontal="left" wrapText="1"/>
    </xf>
    <xf numFmtId="164" fontId="15" fillId="2" borderId="17" xfId="0" applyNumberFormat="1" applyFont="1" applyFill="1" applyBorder="1" applyAlignment="1" applyProtection="1">
      <alignment horizontal="left" indent="1"/>
      <protection locked="0"/>
    </xf>
    <xf numFmtId="164" fontId="15" fillId="2" borderId="18" xfId="0" applyNumberFormat="1" applyFont="1" applyFill="1" applyBorder="1" applyAlignment="1" applyProtection="1">
      <alignment horizontal="left" indent="1"/>
      <protection locked="0"/>
    </xf>
    <xf numFmtId="164" fontId="15" fillId="2" borderId="19" xfId="0" applyNumberFormat="1" applyFont="1" applyFill="1" applyBorder="1" applyAlignment="1" applyProtection="1">
      <alignment horizontal="left" indent="1"/>
      <protection locked="0"/>
    </xf>
    <xf numFmtId="0" fontId="0" fillId="2" borderId="21" xfId="0" applyFill="1" applyBorder="1" applyAlignment="1">
      <alignment horizontal="left" vertical="top" wrapText="1"/>
    </xf>
    <xf numFmtId="0" fontId="0" fillId="2" borderId="22" xfId="0" applyFill="1" applyBorder="1" applyAlignment="1">
      <alignment horizontal="left" vertical="top" wrapText="1"/>
    </xf>
    <xf numFmtId="0" fontId="0" fillId="2" borderId="23" xfId="0" applyFill="1" applyBorder="1" applyAlignment="1">
      <alignment horizontal="left" vertical="top" wrapText="1"/>
    </xf>
    <xf numFmtId="0" fontId="0" fillId="2" borderId="24" xfId="0" applyFill="1" applyBorder="1" applyAlignment="1">
      <alignment horizontal="left" vertical="top" wrapText="1"/>
    </xf>
    <xf numFmtId="0" fontId="0" fillId="2" borderId="25" xfId="0" applyFill="1" applyBorder="1" applyAlignment="1">
      <alignment horizontal="left" vertical="top" wrapText="1"/>
    </xf>
    <xf numFmtId="0" fontId="0" fillId="2" borderId="26" xfId="0" applyFill="1" applyBorder="1" applyAlignment="1">
      <alignment horizontal="left" vertical="top" wrapText="1"/>
    </xf>
    <xf numFmtId="0" fontId="0" fillId="2" borderId="27" xfId="0" applyFill="1" applyBorder="1" applyAlignment="1">
      <alignment horizontal="left" vertical="top" wrapText="1"/>
    </xf>
    <xf numFmtId="0" fontId="0" fillId="2" borderId="28" xfId="0" applyFill="1" applyBorder="1" applyAlignment="1">
      <alignment horizontal="left" vertical="top" wrapText="1"/>
    </xf>
    <xf numFmtId="0" fontId="11" fillId="5" borderId="0" xfId="0" applyFont="1" applyFill="1" applyAlignment="1">
      <alignment horizontal="left" vertical="center"/>
    </xf>
    <xf numFmtId="0" fontId="3" fillId="3" borderId="29" xfId="0" applyFont="1" applyFill="1" applyBorder="1" applyAlignment="1">
      <alignment horizontal="center"/>
    </xf>
    <xf numFmtId="0" fontId="3" fillId="3" borderId="30" xfId="0" applyFont="1" applyFill="1" applyBorder="1" applyAlignment="1">
      <alignment horizontal="center"/>
    </xf>
    <xf numFmtId="0" fontId="3" fillId="3" borderId="31" xfId="0" applyFont="1" applyFill="1" applyBorder="1" applyAlignment="1">
      <alignment horizontal="center"/>
    </xf>
    <xf numFmtId="0" fontId="3" fillId="3" borderId="29"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17" fillId="0" borderId="0" xfId="0" applyFont="1" applyFill="1" applyAlignment="1">
      <alignment horizontal="left"/>
    </xf>
    <xf numFmtId="0" fontId="3" fillId="3" borderId="0" xfId="0" applyFont="1" applyFill="1" applyAlignment="1">
      <alignment horizontal="left"/>
    </xf>
  </cellXfs>
  <cellStyles count="4">
    <cellStyle name="Currency" xfId="2" builtinId="4"/>
    <cellStyle name="Hyperlink" xfId="3" builtinId="8"/>
    <cellStyle name="Normal" xfId="0" builtinId="0"/>
    <cellStyle name="Normal 2" xfId="1" xr:uid="{C0F1155C-3B96-4F10-AB93-B125B58FE298}"/>
  </cellStyles>
  <dxfs count="190">
    <dxf>
      <fill>
        <patternFill>
          <bgColor rgb="FFC00000"/>
        </patternFill>
      </fill>
    </dxf>
    <dxf>
      <fill>
        <patternFill>
          <bgColor theme="9"/>
        </patternFill>
      </fill>
    </dxf>
    <dxf>
      <fill>
        <patternFill>
          <bgColor rgb="FFC00000"/>
        </patternFill>
      </fill>
    </dxf>
    <dxf>
      <fill>
        <patternFill>
          <bgColor theme="9"/>
        </patternFill>
      </fill>
    </dxf>
    <dxf>
      <fill>
        <patternFill>
          <bgColor rgb="FFC00000"/>
        </patternFill>
      </fill>
    </dxf>
    <dxf>
      <fill>
        <patternFill>
          <bgColor theme="9"/>
        </patternFill>
      </fill>
    </dxf>
    <dxf>
      <fill>
        <patternFill>
          <bgColor rgb="FFC00000"/>
        </patternFill>
      </fill>
    </dxf>
    <dxf>
      <fill>
        <patternFill>
          <bgColor theme="9"/>
        </patternFill>
      </fill>
    </dxf>
    <dxf>
      <fill>
        <patternFill>
          <bgColor rgb="FFC00000"/>
        </patternFill>
      </fill>
    </dxf>
    <dxf>
      <fill>
        <patternFill>
          <bgColor theme="9"/>
        </patternFill>
      </fill>
    </dxf>
    <dxf>
      <fill>
        <patternFill>
          <bgColor rgb="FFC00000"/>
        </patternFill>
      </fill>
    </dxf>
    <dxf>
      <fill>
        <patternFill>
          <bgColor theme="9"/>
        </patternFill>
      </fill>
    </dxf>
    <dxf>
      <fill>
        <patternFill>
          <bgColor rgb="FFC00000"/>
        </patternFill>
      </fill>
    </dxf>
    <dxf>
      <fill>
        <patternFill>
          <bgColor theme="9"/>
        </patternFill>
      </fill>
    </dxf>
    <dxf>
      <fill>
        <patternFill>
          <bgColor rgb="FFC00000"/>
        </patternFill>
      </fill>
    </dxf>
    <dxf>
      <fill>
        <patternFill>
          <bgColor theme="9"/>
        </patternFill>
      </fill>
    </dxf>
    <dxf>
      <fill>
        <patternFill>
          <bgColor rgb="FFC00000"/>
        </patternFill>
      </fill>
    </dxf>
    <dxf>
      <fill>
        <patternFill>
          <bgColor theme="9"/>
        </patternFill>
      </fill>
    </dxf>
    <dxf>
      <fill>
        <patternFill>
          <bgColor rgb="FFC00000"/>
        </patternFill>
      </fill>
    </dxf>
    <dxf>
      <fill>
        <patternFill>
          <bgColor theme="9"/>
        </patternFill>
      </fill>
    </dxf>
    <dxf>
      <fill>
        <patternFill>
          <bgColor rgb="FFC00000"/>
        </patternFill>
      </fill>
    </dxf>
    <dxf>
      <fill>
        <patternFill>
          <bgColor theme="9"/>
        </patternFill>
      </fill>
    </dxf>
    <dxf>
      <fill>
        <patternFill>
          <bgColor rgb="FFC00000"/>
        </patternFill>
      </fill>
    </dxf>
    <dxf>
      <fill>
        <patternFill>
          <bgColor theme="9"/>
        </patternFill>
      </fill>
    </dxf>
    <dxf>
      <font>
        <color theme="1"/>
      </font>
      <fill>
        <patternFill patternType="none">
          <bgColor auto="1"/>
        </patternFill>
      </fill>
      <border>
        <left style="thin">
          <color rgb="FF006BA6"/>
        </left>
        <right style="thin">
          <color rgb="FF006BA6"/>
        </right>
        <top style="thin">
          <color rgb="FF006BA6"/>
        </top>
        <bottom style="thin">
          <color rgb="FF006BA6"/>
        </bottom>
        <vertical/>
        <horizontal/>
      </border>
    </dxf>
    <dxf>
      <fill>
        <patternFill>
          <bgColor rgb="FFED8800"/>
        </patternFill>
      </fill>
    </dxf>
    <dxf>
      <font>
        <color rgb="FF97999B"/>
      </font>
      <fill>
        <patternFill>
          <bgColor rgb="FF97999B"/>
        </patternFill>
      </fill>
    </dxf>
    <dxf>
      <font>
        <color theme="0" tint="-0.34998626667073579"/>
      </font>
      <fill>
        <patternFill>
          <bgColor theme="0"/>
        </patternFill>
      </fill>
    </dxf>
    <dxf>
      <font>
        <color rgb="FF97999B"/>
      </font>
      <fill>
        <patternFill>
          <bgColor rgb="FF97999B"/>
        </patternFill>
      </fill>
      <border>
        <left/>
        <right/>
        <bottom/>
      </border>
    </dxf>
    <dxf>
      <font>
        <color theme="1"/>
      </font>
      <fill>
        <patternFill>
          <bgColor theme="7" tint="0.39994506668294322"/>
        </patternFill>
      </fill>
      <border>
        <left style="dashed">
          <color rgb="FFC00000"/>
        </left>
        <right style="dashed">
          <color rgb="FFC00000"/>
        </right>
        <top style="dashed">
          <color rgb="FFC00000"/>
        </top>
        <bottom style="dashed">
          <color rgb="FFC00000"/>
        </bottom>
        <vertical/>
        <horizontal/>
      </border>
    </dxf>
    <dxf>
      <fill>
        <patternFill>
          <bgColor rgb="FFC00000"/>
        </patternFill>
      </fill>
    </dxf>
    <dxf>
      <fill>
        <patternFill>
          <bgColor theme="9"/>
        </patternFill>
      </fill>
    </dxf>
    <dxf>
      <fill>
        <patternFill>
          <bgColor rgb="FFC00000"/>
        </patternFill>
      </fill>
    </dxf>
    <dxf>
      <fill>
        <patternFill>
          <bgColor theme="9"/>
        </patternFill>
      </fill>
    </dxf>
    <dxf>
      <fill>
        <patternFill>
          <bgColor rgb="FFC00000"/>
        </patternFill>
      </fill>
    </dxf>
    <dxf>
      <fill>
        <patternFill>
          <bgColor theme="9"/>
        </patternFill>
      </fill>
    </dxf>
    <dxf>
      <fill>
        <patternFill>
          <bgColor rgb="FFC00000"/>
        </patternFill>
      </fill>
    </dxf>
    <dxf>
      <fill>
        <patternFill>
          <bgColor theme="9"/>
        </patternFill>
      </fill>
    </dxf>
    <dxf>
      <fill>
        <patternFill>
          <bgColor rgb="FFC00000"/>
        </patternFill>
      </fill>
    </dxf>
    <dxf>
      <fill>
        <patternFill>
          <bgColor theme="9"/>
        </patternFill>
      </fill>
    </dxf>
    <dxf>
      <fill>
        <patternFill>
          <bgColor rgb="FFC00000"/>
        </patternFill>
      </fill>
    </dxf>
    <dxf>
      <fill>
        <patternFill>
          <bgColor theme="9"/>
        </patternFill>
      </fill>
    </dxf>
    <dxf>
      <fill>
        <patternFill>
          <bgColor rgb="FFC00000"/>
        </patternFill>
      </fill>
    </dxf>
    <dxf>
      <fill>
        <patternFill>
          <bgColor theme="9"/>
        </patternFill>
      </fill>
    </dxf>
    <dxf>
      <fill>
        <patternFill>
          <bgColor rgb="FFC00000"/>
        </patternFill>
      </fill>
    </dxf>
    <dxf>
      <fill>
        <patternFill>
          <bgColor theme="9"/>
        </patternFill>
      </fill>
    </dxf>
    <dxf>
      <numFmt numFmtId="0" formatCode="General"/>
    </dxf>
    <dxf>
      <font>
        <b/>
        <i val="0"/>
        <strike val="0"/>
        <condense val="0"/>
        <extend val="0"/>
        <outline val="0"/>
        <shadow val="0"/>
        <u val="none"/>
        <vertAlign val="baseline"/>
        <sz val="9"/>
        <color theme="0"/>
        <name val="Calibri"/>
        <family val="2"/>
        <scheme val="minor"/>
      </font>
      <fill>
        <patternFill patternType="solid">
          <fgColor indexed="64"/>
          <bgColor rgb="FF006BA6"/>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protection locked="0" hidden="0"/>
    </dxf>
    <dxf>
      <font>
        <b/>
        <i val="0"/>
        <strike val="0"/>
        <condense val="0"/>
        <extend val="0"/>
        <outline val="0"/>
        <shadow val="0"/>
        <u val="none"/>
        <vertAlign val="baseline"/>
        <sz val="9"/>
        <color theme="0"/>
        <name val="Calibri"/>
        <family val="2"/>
        <scheme val="minor"/>
      </font>
      <fill>
        <patternFill patternType="solid">
          <fgColor indexed="64"/>
          <bgColor rgb="FF006BA6"/>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alignment horizontal="left" vertical="bottom" textRotation="0" wrapText="0" indent="0" justifyLastLine="0" shrinkToFit="0" readingOrder="0"/>
      <protection locked="0" hidden="0"/>
    </dxf>
    <dxf>
      <border outline="0">
        <left style="medium">
          <color rgb="FF000000"/>
        </left>
        <right style="medium">
          <color rgb="FF000000"/>
        </right>
        <top style="medium">
          <color rgb="FF000000"/>
        </top>
        <bottom style="medium">
          <color rgb="FF000000"/>
        </bottom>
      </border>
    </dxf>
    <dxf>
      <protection locked="0" hidden="0"/>
    </dxf>
    <dxf>
      <border outline="0">
        <bottom style="medium">
          <color theme="1"/>
        </bottom>
      </border>
    </dxf>
    <dxf>
      <font>
        <b/>
        <i val="0"/>
        <strike val="0"/>
        <condense val="0"/>
        <extend val="0"/>
        <outline val="0"/>
        <shadow val="0"/>
        <u val="none"/>
        <vertAlign val="baseline"/>
        <sz val="11"/>
        <color theme="0"/>
        <name val="Calibri"/>
        <family val="2"/>
        <scheme val="minor"/>
      </font>
      <fill>
        <patternFill patternType="solid">
          <fgColor indexed="64"/>
          <bgColor rgb="FF006BA6"/>
        </patternFill>
      </fill>
      <alignment horizontal="center" vertical="center" textRotation="0" wrapText="1" indent="0" justifyLastLine="0" shrinkToFit="0" readingOrder="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ont>
        <b/>
        <i val="0"/>
        <strike val="0"/>
        <condense val="0"/>
        <extend val="0"/>
        <outline val="0"/>
        <shadow val="0"/>
        <u val="none"/>
        <vertAlign val="baseline"/>
        <sz val="9"/>
        <color theme="0"/>
        <name val="Calibri"/>
        <family val="2"/>
        <scheme val="minor"/>
      </font>
      <fill>
        <patternFill patternType="solid">
          <fgColor indexed="64"/>
          <bgColor rgb="FF006BA6"/>
        </patternFill>
      </fill>
      <alignment horizontal="center" vertical="center" textRotation="0" wrapText="0" indent="0" justifyLastLine="0" shrinkToFit="0" readingOrder="0"/>
      <border diagonalUp="0" diagonalDown="0" outline="0">
        <left/>
        <right/>
        <top/>
        <bottom/>
      </border>
    </dxf>
    <dxf>
      <protection locked="0" hidden="0"/>
    </dxf>
    <dxf>
      <font>
        <b/>
        <i val="0"/>
        <strike val="0"/>
        <condense val="0"/>
        <extend val="0"/>
        <outline val="0"/>
        <shadow val="0"/>
        <u val="none"/>
        <vertAlign val="baseline"/>
        <sz val="9"/>
        <color theme="0"/>
        <name val="Calibri"/>
        <family val="2"/>
        <scheme val="minor"/>
      </font>
      <fill>
        <patternFill patternType="solid">
          <fgColor indexed="64"/>
          <bgColor rgb="FF006BA6"/>
        </patternFill>
      </fill>
      <alignment horizontal="center" vertical="center" textRotation="0" wrapText="0" indent="0" justifyLastLine="0" shrinkToFit="0" readingOrder="0"/>
      <border diagonalUp="0" diagonalDown="0" outline="0">
        <left/>
        <right/>
        <top/>
        <bottom/>
      </border>
    </dxf>
    <dxf>
      <numFmt numFmtId="164" formatCode="[&lt;=9999999]###\-####;\(###\)\ ###\-####"/>
      <protection locked="0" hidden="0"/>
    </dxf>
    <dxf>
      <font>
        <b/>
        <i val="0"/>
        <strike val="0"/>
        <condense val="0"/>
        <extend val="0"/>
        <outline val="0"/>
        <shadow val="0"/>
        <u val="none"/>
        <vertAlign val="baseline"/>
        <sz val="9"/>
        <color theme="0"/>
        <name val="Calibri"/>
        <family val="2"/>
        <scheme val="minor"/>
      </font>
      <fill>
        <patternFill patternType="solid">
          <fgColor indexed="64"/>
          <bgColor rgb="FF006BA6"/>
        </patternFill>
      </fill>
      <alignment horizontal="center" vertical="center" textRotation="0" wrapText="0" indent="0" justifyLastLine="0" shrinkToFit="0" readingOrder="0"/>
      <border diagonalUp="0" diagonalDown="0" outline="0">
        <left/>
        <right/>
        <top/>
        <bottom/>
      </border>
    </dxf>
    <dxf>
      <numFmt numFmtId="164" formatCode="[&lt;=9999999]###\-####;\(###\)\ ###\-####"/>
      <protection locked="0" hidden="0"/>
    </dxf>
    <dxf>
      <font>
        <b/>
        <i val="0"/>
        <strike val="0"/>
        <condense val="0"/>
        <extend val="0"/>
        <outline val="0"/>
        <shadow val="0"/>
        <u val="none"/>
        <vertAlign val="baseline"/>
        <sz val="9"/>
        <color theme="0"/>
        <name val="Calibri"/>
        <family val="2"/>
        <scheme val="minor"/>
      </font>
      <fill>
        <patternFill patternType="solid">
          <fgColor indexed="64"/>
          <bgColor rgb="FF006BA6"/>
        </patternFill>
      </fill>
      <alignment horizontal="center" vertical="center" textRotation="0" wrapText="0" indent="0" justifyLastLine="0" shrinkToFit="0" readingOrder="0"/>
      <border diagonalUp="0" diagonalDown="0" outline="0">
        <left/>
        <right/>
        <top/>
        <bottom/>
      </border>
    </dxf>
    <dxf>
      <numFmt numFmtId="164" formatCode="[&lt;=9999999]###\-####;\(###\)\ ###\-####"/>
      <protection locked="0" hidden="0"/>
    </dxf>
    <dxf>
      <font>
        <b/>
        <i val="0"/>
        <strike val="0"/>
        <condense val="0"/>
        <extend val="0"/>
        <outline val="0"/>
        <shadow val="0"/>
        <u val="none"/>
        <vertAlign val="baseline"/>
        <sz val="9"/>
        <color theme="0"/>
        <name val="Calibri"/>
        <family val="2"/>
        <scheme val="minor"/>
      </font>
      <fill>
        <patternFill patternType="solid">
          <fgColor indexed="64"/>
          <bgColor rgb="FF006BA6"/>
        </patternFill>
      </fill>
      <alignment horizontal="center" vertical="center" textRotation="0" wrapText="0" indent="0" justifyLastLine="0" shrinkToFit="0" readingOrder="0"/>
      <border diagonalUp="0" diagonalDown="0" outline="0">
        <left/>
        <right/>
        <top/>
        <bottom/>
      </border>
    </dxf>
    <dxf>
      <numFmt numFmtId="164" formatCode="[&lt;=9999999]###\-####;\(###\)\ ###\-####"/>
      <protection locked="0" hidden="0"/>
    </dxf>
    <dxf>
      <font>
        <b/>
        <i val="0"/>
        <strike val="0"/>
        <condense val="0"/>
        <extend val="0"/>
        <outline val="0"/>
        <shadow val="0"/>
        <u val="none"/>
        <vertAlign val="baseline"/>
        <sz val="9"/>
        <color theme="0"/>
        <name val="Calibri"/>
        <family val="2"/>
        <scheme val="minor"/>
      </font>
      <fill>
        <patternFill patternType="solid">
          <fgColor indexed="64"/>
          <bgColor rgb="FF006BA6"/>
        </patternFill>
      </fill>
      <alignment horizontal="center" vertical="center" textRotation="0" wrapText="0" indent="0" justifyLastLine="0" shrinkToFit="0" readingOrder="0"/>
      <border diagonalUp="0" diagonalDown="0" outline="0">
        <left/>
        <right/>
        <top/>
        <bottom/>
      </border>
    </dxf>
    <dxf>
      <numFmt numFmtId="164" formatCode="[&lt;=9999999]###\-####;\(###\)\ ###\-####"/>
      <protection locked="0" hidden="0"/>
    </dxf>
    <dxf>
      <font>
        <b/>
        <i val="0"/>
        <strike val="0"/>
        <condense val="0"/>
        <extend val="0"/>
        <outline val="0"/>
        <shadow val="0"/>
        <u val="none"/>
        <vertAlign val="baseline"/>
        <sz val="9"/>
        <color theme="0"/>
        <name val="Calibri"/>
        <family val="2"/>
        <scheme val="minor"/>
      </font>
      <fill>
        <patternFill patternType="solid">
          <fgColor indexed="64"/>
          <bgColor rgb="FF006BA6"/>
        </patternFill>
      </fill>
      <alignment horizontal="center" vertical="center" textRotation="0" wrapText="0" indent="0" justifyLastLine="0" shrinkToFit="0" readingOrder="0"/>
      <border diagonalUp="0" diagonalDown="0" outline="0">
        <left/>
        <right/>
        <top/>
        <bottom/>
      </border>
    </dxf>
    <dxf>
      <numFmt numFmtId="164" formatCode="[&lt;=9999999]###\-####;\(###\)\ ###\-####"/>
      <protection locked="0" hidden="0"/>
    </dxf>
    <dxf>
      <font>
        <b/>
        <i val="0"/>
        <strike val="0"/>
        <condense val="0"/>
        <extend val="0"/>
        <outline val="0"/>
        <shadow val="0"/>
        <u val="none"/>
        <vertAlign val="baseline"/>
        <sz val="9"/>
        <color theme="0"/>
        <name val="Calibri"/>
        <family val="2"/>
        <scheme val="minor"/>
      </font>
      <fill>
        <patternFill patternType="solid">
          <fgColor indexed="64"/>
          <bgColor rgb="FF006BA6"/>
        </patternFill>
      </fill>
      <alignment horizontal="center" vertical="center" textRotation="0" wrapText="0" indent="0" justifyLastLine="0" shrinkToFit="0" readingOrder="0"/>
      <border diagonalUp="0" diagonalDown="0" outline="0">
        <left/>
        <right/>
        <top/>
        <bottom/>
      </border>
    </dxf>
    <dxf>
      <protection locked="0" hidden="0"/>
    </dxf>
    <dxf>
      <font>
        <b/>
        <i val="0"/>
        <strike val="0"/>
        <condense val="0"/>
        <extend val="0"/>
        <outline val="0"/>
        <shadow val="0"/>
        <u val="none"/>
        <vertAlign val="baseline"/>
        <sz val="9"/>
        <color theme="0"/>
        <name val="Calibri"/>
        <family val="2"/>
        <scheme val="minor"/>
      </font>
      <fill>
        <patternFill patternType="solid">
          <fgColor indexed="64"/>
          <bgColor rgb="FF006BA6"/>
        </patternFill>
      </fill>
      <alignment horizontal="center" vertical="center" textRotation="0" wrapText="0" indent="0" justifyLastLine="0" shrinkToFit="0" readingOrder="0"/>
      <border diagonalUp="0" diagonalDown="0" outline="0">
        <left/>
        <right/>
        <top/>
        <bottom/>
      </border>
    </dxf>
    <dxf>
      <protection locked="0" hidden="0"/>
    </dxf>
    <dxf>
      <font>
        <b/>
        <i val="0"/>
        <strike val="0"/>
        <condense val="0"/>
        <extend val="0"/>
        <outline val="0"/>
        <shadow val="0"/>
        <u val="none"/>
        <vertAlign val="baseline"/>
        <sz val="9"/>
        <color theme="0"/>
        <name val="Calibri"/>
        <family val="2"/>
        <scheme val="minor"/>
      </font>
      <fill>
        <patternFill patternType="solid">
          <fgColor indexed="64"/>
          <bgColor rgb="FF006BA6"/>
        </patternFill>
      </fill>
      <alignment horizontal="center" vertical="center" textRotation="0" wrapText="0" indent="0" justifyLastLine="0" shrinkToFit="0" readingOrder="0"/>
      <border diagonalUp="0" diagonalDown="0" outline="0">
        <left/>
        <right/>
        <top/>
        <bottom/>
      </border>
    </dxf>
    <dxf>
      <protection locked="0" hidden="0"/>
    </dxf>
    <dxf>
      <font>
        <b/>
        <i val="0"/>
        <strike val="0"/>
        <condense val="0"/>
        <extend val="0"/>
        <outline val="0"/>
        <shadow val="0"/>
        <u val="none"/>
        <vertAlign val="baseline"/>
        <sz val="9"/>
        <color theme="0"/>
        <name val="Calibri"/>
        <family val="2"/>
        <scheme val="minor"/>
      </font>
      <fill>
        <patternFill patternType="solid">
          <fgColor indexed="64"/>
          <bgColor rgb="FF006BA6"/>
        </patternFill>
      </fill>
      <alignment horizontal="center" vertical="center" textRotation="0" wrapText="0" indent="0" justifyLastLine="0" shrinkToFit="0" readingOrder="0"/>
      <border diagonalUp="0" diagonalDown="0" outline="0">
        <left/>
        <right/>
        <top/>
        <bottom/>
      </border>
    </dxf>
    <dxf>
      <protection locked="0" hidden="0"/>
    </dxf>
    <dxf>
      <fill>
        <patternFill patternType="solid">
          <fgColor indexed="64"/>
          <bgColor rgb="FF006BA6"/>
        </patternFill>
      </fill>
    </dxf>
    <dxf>
      <border diagonalUp="0" diagonalDown="0">
        <left style="medium">
          <color indexed="64"/>
        </left>
        <right style="medium">
          <color indexed="64"/>
        </right>
        <top style="medium">
          <color indexed="64"/>
        </top>
        <bottom style="medium">
          <color indexed="64"/>
        </bottom>
      </border>
    </dxf>
    <dxf>
      <protection locked="0" hidden="0"/>
    </dxf>
    <dxf>
      <fill>
        <patternFill patternType="solid">
          <fgColor indexed="64"/>
          <bgColor rgb="FF006BA6"/>
        </patternFill>
      </fill>
      <alignment horizontal="center" vertical="bottom" textRotation="0" wrapText="0" indent="0" justifyLastLine="0" shrinkToFit="0" readingOrder="0"/>
    </dxf>
    <dxf>
      <font>
        <b/>
        <i val="0"/>
        <strike val="0"/>
        <condense val="0"/>
        <extend val="0"/>
        <outline val="0"/>
        <shadow val="0"/>
        <u val="none"/>
        <vertAlign val="baseline"/>
        <sz val="9"/>
        <color theme="0"/>
        <name val="Calibri"/>
        <family val="2"/>
        <scheme val="minor"/>
      </font>
      <fill>
        <patternFill patternType="solid">
          <fgColor indexed="64"/>
          <bgColor rgb="FF006BA6"/>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sz val="11"/>
        <color auto="1"/>
        <name val="Calibri"/>
        <family val="2"/>
        <scheme val="minor"/>
      </font>
      <numFmt numFmtId="0" formatCode="General"/>
      <protection locked="0" hidden="0"/>
    </dxf>
    <dxf>
      <font>
        <b/>
        <i val="0"/>
        <strike val="0"/>
        <condense val="0"/>
        <extend val="0"/>
        <outline val="0"/>
        <shadow val="0"/>
        <u val="none"/>
        <vertAlign val="baseline"/>
        <sz val="9"/>
        <color theme="0"/>
        <name val="Calibri"/>
        <family val="2"/>
        <scheme val="minor"/>
      </font>
      <fill>
        <patternFill patternType="solid">
          <fgColor indexed="64"/>
          <bgColor rgb="FF006BA6"/>
        </patternFill>
      </fill>
      <alignment horizontal="center" vertical="center" textRotation="0" wrapText="0" indent="0" justifyLastLine="0" shrinkToFit="0" readingOrder="0"/>
      <border diagonalUp="0" diagonalDown="0" outline="0">
        <left/>
        <right/>
        <top/>
        <bottom/>
      </border>
    </dxf>
    <dxf>
      <numFmt numFmtId="19" formatCode="m/d/yyyy"/>
      <protection locked="0" hidden="0"/>
    </dxf>
    <dxf>
      <font>
        <b/>
        <i val="0"/>
        <strike val="0"/>
        <condense val="0"/>
        <extend val="0"/>
        <outline val="0"/>
        <shadow val="0"/>
        <u val="none"/>
        <vertAlign val="baseline"/>
        <sz val="9"/>
        <color theme="0"/>
        <name val="Calibri"/>
        <family val="2"/>
        <scheme val="minor"/>
      </font>
      <fill>
        <patternFill patternType="solid">
          <fgColor indexed="64"/>
          <bgColor rgb="FF006BA6"/>
        </patternFill>
      </fill>
      <alignment horizontal="center" vertical="center" textRotation="0" wrapText="0" indent="0" justifyLastLine="0" shrinkToFit="0" readingOrder="0"/>
      <border diagonalUp="0" diagonalDown="0" outline="0">
        <left/>
        <right/>
        <top/>
        <bottom/>
      </border>
    </dxf>
    <dxf>
      <numFmt numFmtId="0" formatCode="General"/>
      <protection locked="0" hidden="0"/>
    </dxf>
    <dxf>
      <font>
        <b/>
        <i val="0"/>
        <strike val="0"/>
        <condense val="0"/>
        <extend val="0"/>
        <outline val="0"/>
        <shadow val="0"/>
        <u val="none"/>
        <vertAlign val="baseline"/>
        <sz val="9"/>
        <color theme="0"/>
        <name val="Calibri"/>
        <family val="2"/>
        <scheme val="minor"/>
      </font>
      <fill>
        <patternFill patternType="solid">
          <fgColor indexed="64"/>
          <bgColor rgb="FF006BA6"/>
        </patternFill>
      </fill>
      <alignment horizontal="center" vertical="center" textRotation="0" wrapText="0" indent="0" justifyLastLine="0" shrinkToFit="0" readingOrder="0"/>
      <border diagonalUp="0" diagonalDown="0" outline="0">
        <left/>
        <right/>
        <top/>
        <bottom/>
      </border>
    </dxf>
    <dxf>
      <numFmt numFmtId="0" formatCode="General"/>
      <protection locked="0" hidden="0"/>
    </dxf>
    <dxf>
      <fill>
        <patternFill patternType="solid">
          <fgColor rgb="FF000000"/>
          <bgColor rgb="FF006BA6"/>
        </patternFill>
      </fill>
    </dxf>
    <dxf>
      <border diagonalUp="0" diagonalDown="0">
        <left style="medium">
          <color rgb="FF000000"/>
        </left>
        <right style="medium">
          <color rgb="FF000000"/>
        </right>
        <top style="medium">
          <color rgb="FF000000"/>
        </top>
        <bottom style="medium">
          <color rgb="FF000000"/>
        </bottom>
      </border>
    </dxf>
    <dxf>
      <numFmt numFmtId="0" formatCode="General"/>
      <protection locked="0" hidden="0"/>
    </dxf>
    <dxf>
      <fill>
        <patternFill patternType="solid">
          <fgColor indexed="64"/>
          <bgColor rgb="FF006BA6"/>
        </patternFill>
      </fill>
      <alignment horizontal="center" vertical="center" textRotation="0" wrapText="1" indent="0" justifyLastLine="0" shrinkToFit="0" readingOrder="0"/>
    </dxf>
    <dxf>
      <font>
        <b/>
        <i val="0"/>
        <strike val="0"/>
        <condense val="0"/>
        <extend val="0"/>
        <outline val="0"/>
        <shadow val="0"/>
        <u val="none"/>
        <vertAlign val="baseline"/>
        <sz val="9"/>
        <color theme="0"/>
        <name val="Calibri"/>
        <family val="2"/>
        <scheme val="minor"/>
      </font>
      <fill>
        <patternFill patternType="solid">
          <fgColor indexed="64"/>
          <bgColor rgb="FF006BA6"/>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sz val="11"/>
        <color auto="1"/>
        <name val="Calibri"/>
        <family val="2"/>
        <scheme val="minor"/>
      </font>
      <numFmt numFmtId="0" formatCode="General"/>
      <protection locked="0" hidden="0"/>
    </dxf>
    <dxf>
      <font>
        <b/>
        <i val="0"/>
        <strike val="0"/>
        <condense val="0"/>
        <extend val="0"/>
        <outline val="0"/>
        <shadow val="0"/>
        <u val="none"/>
        <vertAlign val="baseline"/>
        <sz val="9"/>
        <color theme="0"/>
        <name val="Calibri"/>
        <family val="2"/>
        <scheme val="minor"/>
      </font>
      <fill>
        <patternFill patternType="solid">
          <fgColor indexed="64"/>
          <bgColor rgb="FF006BA6"/>
        </patternFill>
      </fill>
      <alignment horizontal="center" vertical="center" textRotation="0" wrapText="0" indent="0" justifyLastLine="0" shrinkToFit="0" readingOrder="0"/>
      <border diagonalUp="0" diagonalDown="0" outline="0">
        <left/>
        <right/>
        <top/>
        <bottom/>
      </border>
    </dxf>
    <dxf>
      <numFmt numFmtId="0" formatCode="General"/>
      <protection locked="0" hidden="0"/>
    </dxf>
    <dxf>
      <font>
        <b/>
        <i val="0"/>
        <strike val="0"/>
        <condense val="0"/>
        <extend val="0"/>
        <outline val="0"/>
        <shadow val="0"/>
        <u val="none"/>
        <vertAlign val="baseline"/>
        <sz val="9"/>
        <color theme="0"/>
        <name val="Calibri"/>
        <family val="2"/>
        <scheme val="minor"/>
      </font>
      <fill>
        <patternFill patternType="solid">
          <fgColor indexed="64"/>
          <bgColor rgb="FF006BA6"/>
        </patternFill>
      </fill>
      <alignment horizontal="center" vertical="center" textRotation="0" wrapText="0" indent="0" justifyLastLine="0" shrinkToFit="0" readingOrder="0"/>
      <border diagonalUp="0" diagonalDown="0" outline="0">
        <left/>
        <right/>
        <top/>
        <bottom/>
      </border>
    </dxf>
    <dxf>
      <numFmt numFmtId="0" formatCode="General"/>
      <protection locked="0" hidden="0"/>
    </dxf>
    <dxf>
      <font>
        <b/>
        <i val="0"/>
        <strike val="0"/>
        <condense val="0"/>
        <extend val="0"/>
        <outline val="0"/>
        <shadow val="0"/>
        <u val="none"/>
        <vertAlign val="baseline"/>
        <sz val="9"/>
        <color theme="0"/>
        <name val="Calibri"/>
        <family val="2"/>
        <scheme val="minor"/>
      </font>
      <fill>
        <patternFill patternType="solid">
          <fgColor indexed="64"/>
          <bgColor rgb="FF006BA6"/>
        </patternFill>
      </fill>
      <alignment horizontal="center" vertical="center" textRotation="0" wrapText="0" indent="0" justifyLastLine="0" shrinkToFit="0" readingOrder="0"/>
      <border diagonalUp="0" diagonalDown="0" outline="0">
        <left/>
        <right/>
        <top/>
        <bottom/>
      </border>
    </dxf>
    <dxf>
      <numFmt numFmtId="19" formatCode="m/d/yyyy"/>
      <protection locked="0" hidden="0"/>
    </dxf>
    <dxf>
      <font>
        <b/>
        <i val="0"/>
        <strike val="0"/>
        <condense val="0"/>
        <extend val="0"/>
        <outline val="0"/>
        <shadow val="0"/>
        <u val="none"/>
        <vertAlign val="baseline"/>
        <sz val="9"/>
        <color theme="0"/>
        <name val="Calibri"/>
        <family val="2"/>
        <scheme val="minor"/>
      </font>
      <fill>
        <patternFill patternType="solid">
          <fgColor indexed="64"/>
          <bgColor rgb="FF006BA6"/>
        </patternFill>
      </fill>
      <alignment horizontal="center" vertical="center" textRotation="0" wrapText="0" indent="0" justifyLastLine="0" shrinkToFit="0" readingOrder="0"/>
      <border diagonalUp="0" diagonalDown="0" outline="0">
        <left/>
        <right/>
        <top/>
        <bottom/>
      </border>
    </dxf>
    <dxf>
      <numFmt numFmtId="0" formatCode="General"/>
      <protection locked="0" hidden="0"/>
    </dxf>
    <dxf>
      <font>
        <b/>
        <i val="0"/>
        <strike val="0"/>
        <condense val="0"/>
        <extend val="0"/>
        <outline val="0"/>
        <shadow val="0"/>
        <u val="none"/>
        <vertAlign val="baseline"/>
        <sz val="9"/>
        <color theme="0"/>
        <name val="Calibri"/>
        <family val="2"/>
        <scheme val="minor"/>
      </font>
      <fill>
        <patternFill patternType="solid">
          <fgColor indexed="64"/>
          <bgColor rgb="FF006BA6"/>
        </patternFill>
      </fill>
      <alignment horizontal="center" vertical="center" textRotation="0" wrapText="0" indent="0" justifyLastLine="0" shrinkToFit="0" readingOrder="0"/>
      <border diagonalUp="0" diagonalDown="0" outline="0">
        <left/>
        <right/>
        <top/>
        <bottom/>
      </border>
    </dxf>
    <dxf>
      <numFmt numFmtId="0" formatCode="General"/>
      <protection locked="0" hidden="0"/>
    </dxf>
    <dxf>
      <font>
        <b/>
        <i val="0"/>
        <strike val="0"/>
        <condense val="0"/>
        <extend val="0"/>
        <outline val="0"/>
        <shadow val="0"/>
        <u val="none"/>
        <vertAlign val="baseline"/>
        <sz val="9"/>
        <color theme="0"/>
        <name val="Calibri"/>
        <family val="2"/>
        <scheme val="minor"/>
      </font>
      <fill>
        <patternFill patternType="solid">
          <fgColor indexed="64"/>
          <bgColor rgb="FF006BA6"/>
        </patternFill>
      </fill>
      <alignment horizontal="center" vertical="center" textRotation="0" wrapText="0" indent="0" justifyLastLine="0" shrinkToFit="0" readingOrder="0"/>
      <border diagonalUp="0" diagonalDown="0" outline="0">
        <left/>
        <right/>
        <top/>
        <bottom/>
      </border>
    </dxf>
    <dxf>
      <numFmt numFmtId="0" formatCode="General"/>
      <protection locked="0" hidden="0"/>
    </dxf>
    <dxf>
      <font>
        <b/>
        <i val="0"/>
        <strike val="0"/>
        <condense val="0"/>
        <extend val="0"/>
        <outline val="0"/>
        <shadow val="0"/>
        <u val="none"/>
        <vertAlign val="baseline"/>
        <sz val="9"/>
        <color theme="0"/>
        <name val="Calibri"/>
        <family val="2"/>
        <scheme val="minor"/>
      </font>
      <fill>
        <patternFill patternType="solid">
          <fgColor indexed="64"/>
          <bgColor rgb="FF006BA6"/>
        </patternFill>
      </fill>
      <alignment horizontal="center" vertical="center" textRotation="0" wrapText="0" indent="0" justifyLastLine="0" shrinkToFit="0" readingOrder="0"/>
      <border diagonalUp="0" diagonalDown="0" outline="0">
        <left/>
        <right/>
        <top/>
        <bottom/>
      </border>
    </dxf>
    <dxf>
      <numFmt numFmtId="0" formatCode="General"/>
      <protection locked="0" hidden="0"/>
    </dxf>
    <dxf>
      <font>
        <b/>
        <i val="0"/>
        <strike val="0"/>
        <condense val="0"/>
        <extend val="0"/>
        <outline val="0"/>
        <shadow val="0"/>
        <u val="none"/>
        <vertAlign val="baseline"/>
        <sz val="9"/>
        <color theme="0"/>
        <name val="Calibri"/>
        <family val="2"/>
        <scheme val="minor"/>
      </font>
      <fill>
        <patternFill patternType="solid">
          <fgColor indexed="64"/>
          <bgColor rgb="FF006BA6"/>
        </patternFill>
      </fill>
      <alignment horizontal="center" vertical="center" textRotation="0" wrapText="0" indent="0" justifyLastLine="0" shrinkToFit="0" readingOrder="0"/>
      <border diagonalUp="0" diagonalDown="0" outline="0">
        <left/>
        <right/>
        <top/>
        <bottom/>
      </border>
    </dxf>
    <dxf>
      <numFmt numFmtId="0" formatCode="General"/>
      <protection locked="0" hidden="0"/>
    </dxf>
    <dxf>
      <font>
        <b/>
        <i val="0"/>
        <strike val="0"/>
        <condense val="0"/>
        <extend val="0"/>
        <outline val="0"/>
        <shadow val="0"/>
        <u val="none"/>
        <vertAlign val="baseline"/>
        <sz val="9"/>
        <color theme="0"/>
        <name val="Calibri"/>
        <family val="2"/>
        <scheme val="minor"/>
      </font>
      <fill>
        <patternFill patternType="solid">
          <fgColor indexed="64"/>
          <bgColor rgb="FF006BA6"/>
        </patternFill>
      </fill>
      <alignment horizontal="center" vertical="center" textRotation="0" wrapText="0" indent="0" justifyLastLine="0" shrinkToFit="0" readingOrder="0"/>
      <border diagonalUp="0" diagonalDown="0" outline="0">
        <left/>
        <right/>
        <top/>
        <bottom/>
      </border>
    </dxf>
    <dxf>
      <numFmt numFmtId="0" formatCode="General"/>
      <alignment horizontal="left" vertical="bottom" textRotation="0" wrapText="0" indent="0" justifyLastLine="0" shrinkToFit="0" readingOrder="0"/>
      <protection locked="0" hidden="0"/>
    </dxf>
    <dxf>
      <font>
        <b/>
        <i val="0"/>
        <strike val="0"/>
        <condense val="0"/>
        <extend val="0"/>
        <outline val="0"/>
        <shadow val="0"/>
        <u val="none"/>
        <vertAlign val="baseline"/>
        <sz val="9"/>
        <color theme="0"/>
        <name val="Calibri"/>
        <family val="2"/>
        <scheme val="minor"/>
      </font>
      <fill>
        <patternFill patternType="solid">
          <fgColor indexed="64"/>
          <bgColor rgb="FF006BA6"/>
        </patternFill>
      </fill>
      <alignment horizontal="center" vertical="center" textRotation="0" wrapText="0" indent="0" justifyLastLine="0" shrinkToFit="0" readingOrder="0"/>
      <border diagonalUp="0" diagonalDown="0" outline="0">
        <left/>
        <right/>
        <top/>
        <bottom/>
      </border>
    </dxf>
    <dxf>
      <numFmt numFmtId="0" formatCode="General"/>
      <alignment horizontal="left" vertical="bottom" textRotation="0" wrapText="0" indent="0" justifyLastLine="0" shrinkToFit="0" readingOrder="0"/>
      <protection locked="0" hidden="0"/>
    </dxf>
    <dxf>
      <font>
        <b/>
        <i val="0"/>
        <strike val="0"/>
        <condense val="0"/>
        <extend val="0"/>
        <outline val="0"/>
        <shadow val="0"/>
        <u val="none"/>
        <vertAlign val="baseline"/>
        <sz val="9"/>
        <color theme="0"/>
        <name val="Calibri"/>
        <family val="2"/>
        <scheme val="minor"/>
      </font>
      <fill>
        <patternFill patternType="solid">
          <fgColor indexed="64"/>
          <bgColor rgb="FF006BA6"/>
        </patternFill>
      </fill>
      <alignment horizontal="center" vertical="center" textRotation="0" wrapText="0" indent="0" justifyLastLine="0" shrinkToFit="0" readingOrder="0"/>
      <border diagonalUp="0" diagonalDown="0" outline="0">
        <left/>
        <right/>
        <top/>
        <bottom/>
      </border>
    </dxf>
    <dxf>
      <numFmt numFmtId="0" formatCode="General"/>
      <protection locked="0" hidden="0"/>
    </dxf>
    <dxf>
      <font>
        <b/>
        <i val="0"/>
        <strike val="0"/>
        <condense val="0"/>
        <extend val="0"/>
        <outline val="0"/>
        <shadow val="0"/>
        <u val="none"/>
        <vertAlign val="baseline"/>
        <sz val="9"/>
        <color theme="0"/>
        <name val="Calibri"/>
        <family val="2"/>
        <scheme val="minor"/>
      </font>
      <fill>
        <patternFill patternType="solid">
          <fgColor indexed="64"/>
          <bgColor rgb="FF006BA6"/>
        </patternFill>
      </fill>
      <alignment horizontal="center" vertical="center" textRotation="0" wrapText="0" indent="0" justifyLastLine="0" shrinkToFit="0" readingOrder="0"/>
      <border diagonalUp="0" diagonalDown="0" outline="0">
        <left/>
        <right/>
        <top/>
        <bottom/>
      </border>
    </dxf>
    <dxf>
      <numFmt numFmtId="0" formatCode="General"/>
      <protection locked="0" hidden="0"/>
    </dxf>
    <dxf>
      <font>
        <b/>
        <i val="0"/>
        <strike val="0"/>
        <condense val="0"/>
        <extend val="0"/>
        <outline val="0"/>
        <shadow val="0"/>
        <u val="none"/>
        <vertAlign val="baseline"/>
        <sz val="9"/>
        <color theme="0"/>
        <name val="Calibri"/>
        <family val="2"/>
        <scheme val="minor"/>
      </font>
      <fill>
        <patternFill patternType="solid">
          <fgColor indexed="64"/>
          <bgColor rgb="FF006BA6"/>
        </patternFill>
      </fill>
      <alignment horizontal="center" vertical="center" textRotation="0" wrapText="0" indent="0" justifyLastLine="0" shrinkToFit="0" readingOrder="0"/>
      <border diagonalUp="0" diagonalDown="0" outline="0">
        <left/>
        <right/>
        <top/>
        <bottom/>
      </border>
    </dxf>
    <dxf>
      <numFmt numFmtId="19" formatCode="m/d/yyyy"/>
      <alignment horizontal="left" vertical="bottom" textRotation="0" wrapText="0" indent="0" justifyLastLine="0" shrinkToFit="0" readingOrder="0"/>
      <protection locked="0" hidden="0"/>
    </dxf>
    <dxf>
      <font>
        <b/>
        <i val="0"/>
        <strike val="0"/>
        <condense val="0"/>
        <extend val="0"/>
        <outline val="0"/>
        <shadow val="0"/>
        <u val="none"/>
        <vertAlign val="baseline"/>
        <sz val="9"/>
        <color theme="0"/>
        <name val="Calibri"/>
        <family val="2"/>
        <scheme val="minor"/>
      </font>
      <fill>
        <patternFill patternType="solid">
          <fgColor indexed="64"/>
          <bgColor rgb="FF006BA6"/>
        </patternFill>
      </fill>
      <alignment horizontal="center" vertical="center" textRotation="0" wrapText="0" indent="0" justifyLastLine="0" shrinkToFit="0" readingOrder="0"/>
      <border diagonalUp="0" diagonalDown="0" outline="0">
        <left/>
        <right/>
        <top/>
        <bottom/>
      </border>
    </dxf>
    <dxf>
      <numFmt numFmtId="0" formatCode="General"/>
      <alignment horizontal="left" vertical="bottom" textRotation="0" wrapText="0" indent="0" justifyLastLine="0" shrinkToFit="0" readingOrder="0"/>
      <protection locked="0" hidden="0"/>
    </dxf>
    <dxf>
      <font>
        <b/>
        <i val="0"/>
        <strike val="0"/>
        <condense val="0"/>
        <extend val="0"/>
        <outline val="0"/>
        <shadow val="0"/>
        <u val="none"/>
        <vertAlign val="baseline"/>
        <sz val="9"/>
        <color theme="0"/>
        <name val="Calibri"/>
        <family val="2"/>
        <scheme val="minor"/>
      </font>
      <fill>
        <patternFill patternType="solid">
          <fgColor indexed="64"/>
          <bgColor rgb="FF006BA6"/>
        </patternFill>
      </fill>
      <alignment horizontal="center" vertical="center" textRotation="0" wrapText="0" indent="0" justifyLastLine="0" shrinkToFit="0" readingOrder="0"/>
      <border diagonalUp="0" diagonalDown="0" outline="0">
        <left/>
        <right/>
        <top/>
        <bottom/>
      </border>
    </dxf>
    <dxf>
      <numFmt numFmtId="0" formatCode="General"/>
      <alignment horizontal="left" vertical="bottom" textRotation="0" wrapText="0" indent="0" justifyLastLine="0" shrinkToFit="0" readingOrder="0"/>
      <protection locked="0" hidden="0"/>
    </dxf>
    <dxf>
      <font>
        <b/>
        <i val="0"/>
        <strike val="0"/>
        <condense val="0"/>
        <extend val="0"/>
        <outline val="0"/>
        <shadow val="0"/>
        <u val="none"/>
        <vertAlign val="baseline"/>
        <sz val="9"/>
        <color theme="0"/>
        <name val="Calibri"/>
        <family val="2"/>
        <scheme val="minor"/>
      </font>
      <fill>
        <patternFill patternType="solid">
          <fgColor indexed="64"/>
          <bgColor rgb="FF006BA6"/>
        </patternFill>
      </fill>
      <alignment horizontal="center" vertical="center" textRotation="0" wrapText="0" indent="0" justifyLastLine="0" shrinkToFit="0" readingOrder="0"/>
      <border diagonalUp="0" diagonalDown="0" outline="0">
        <left/>
        <right/>
        <top/>
        <bottom/>
      </border>
    </dxf>
    <dxf>
      <numFmt numFmtId="0" formatCode="General"/>
      <protection locked="0" hidden="0"/>
    </dxf>
    <dxf>
      <font>
        <b/>
        <i val="0"/>
        <strike val="0"/>
        <condense val="0"/>
        <extend val="0"/>
        <outline val="0"/>
        <shadow val="0"/>
        <u val="none"/>
        <vertAlign val="baseline"/>
        <sz val="9"/>
        <color theme="0"/>
        <name val="Calibri"/>
        <family val="2"/>
        <scheme val="minor"/>
      </font>
      <fill>
        <patternFill patternType="solid">
          <fgColor indexed="64"/>
          <bgColor rgb="FF006BA6"/>
        </patternFill>
      </fill>
      <alignment horizontal="center" vertical="center" textRotation="0" wrapText="0" indent="0" justifyLastLine="0" shrinkToFit="0" readingOrder="0"/>
      <border diagonalUp="0" diagonalDown="0" outline="0">
        <left/>
        <right/>
        <top/>
        <bottom/>
      </border>
    </dxf>
    <dxf>
      <numFmt numFmtId="0" formatCode="General"/>
      <protection locked="0" hidden="0"/>
    </dxf>
    <dxf>
      <font>
        <b/>
        <i val="0"/>
        <strike val="0"/>
        <condense val="0"/>
        <extend val="0"/>
        <outline val="0"/>
        <shadow val="0"/>
        <u val="none"/>
        <vertAlign val="baseline"/>
        <sz val="9"/>
        <color theme="0"/>
        <name val="Calibri"/>
        <family val="2"/>
        <scheme val="minor"/>
      </font>
      <fill>
        <patternFill patternType="solid">
          <fgColor indexed="64"/>
          <bgColor rgb="FF006BA6"/>
        </patternFill>
      </fill>
      <alignment horizontal="center" vertical="center" textRotation="0" wrapText="0" indent="0" justifyLastLine="0" shrinkToFit="0" readingOrder="0"/>
      <border diagonalUp="0" diagonalDown="0" outline="0">
        <left/>
        <right/>
        <top/>
        <bottom/>
      </border>
    </dxf>
    <dxf>
      <numFmt numFmtId="0" formatCode="General"/>
      <protection locked="0" hidden="0"/>
    </dxf>
    <dxf>
      <font>
        <b/>
        <i val="0"/>
        <strike val="0"/>
        <condense val="0"/>
        <extend val="0"/>
        <outline val="0"/>
        <shadow val="0"/>
        <u val="none"/>
        <vertAlign val="baseline"/>
        <sz val="9"/>
        <color theme="0"/>
        <name val="Calibri"/>
        <family val="2"/>
        <scheme val="minor"/>
      </font>
      <fill>
        <patternFill patternType="solid">
          <fgColor indexed="64"/>
          <bgColor rgb="FF006BA6"/>
        </patternFill>
      </fill>
      <alignment horizontal="center" vertical="center" textRotation="0" wrapText="0" indent="0" justifyLastLine="0" shrinkToFit="0" readingOrder="0"/>
      <border diagonalUp="0" diagonalDown="0" outline="0">
        <left/>
        <right/>
        <top/>
        <bottom/>
      </border>
    </dxf>
    <dxf>
      <numFmt numFmtId="0" formatCode="General"/>
      <protection locked="0" hidden="0"/>
    </dxf>
    <dxf>
      <font>
        <b/>
        <i val="0"/>
        <strike val="0"/>
        <condense val="0"/>
        <extend val="0"/>
        <outline val="0"/>
        <shadow val="0"/>
        <u val="none"/>
        <vertAlign val="baseline"/>
        <sz val="9"/>
        <color theme="0"/>
        <name val="Calibri"/>
        <family val="2"/>
        <scheme val="minor"/>
      </font>
      <fill>
        <patternFill patternType="solid">
          <fgColor indexed="64"/>
          <bgColor rgb="FF006BA6"/>
        </patternFill>
      </fill>
      <alignment horizontal="center" vertical="center" textRotation="0" wrapText="0" indent="0" justifyLastLine="0" shrinkToFit="0" readingOrder="0"/>
      <border diagonalUp="0" diagonalDown="0" outline="0">
        <left/>
        <right/>
        <top/>
        <bottom/>
      </border>
    </dxf>
    <dxf>
      <numFmt numFmtId="0" formatCode="General"/>
      <protection locked="0" hidden="0"/>
    </dxf>
    <dxf>
      <fill>
        <patternFill patternType="solid">
          <fgColor rgb="FF000000"/>
          <bgColor rgb="FF006BA6"/>
        </patternFill>
      </fill>
    </dxf>
    <dxf>
      <border diagonalUp="0" diagonalDown="0">
        <left style="medium">
          <color rgb="FF000000"/>
        </left>
        <right style="medium">
          <color rgb="FF000000"/>
        </right>
        <top style="medium">
          <color rgb="FF000000"/>
        </top>
        <bottom style="medium">
          <color rgb="FF000000"/>
        </bottom>
      </border>
    </dxf>
    <dxf>
      <numFmt numFmtId="0" formatCode="General"/>
      <protection locked="0" hidden="0"/>
    </dxf>
    <dxf>
      <fill>
        <patternFill patternType="solid">
          <fgColor indexed="64"/>
          <bgColor rgb="FF006BA6"/>
        </patternFill>
      </fill>
      <alignment horizontal="center" vertical="center" textRotation="0" wrapText="1" indent="0" justifyLastLine="0" shrinkToFit="0" readingOrder="0"/>
    </dxf>
    <dxf>
      <font>
        <b/>
        <i val="0"/>
        <strike val="0"/>
        <condense val="0"/>
        <extend val="0"/>
        <outline val="0"/>
        <shadow val="0"/>
        <u val="none"/>
        <vertAlign val="baseline"/>
        <sz val="9"/>
        <color theme="0"/>
        <name val="Calibri"/>
        <family val="2"/>
        <scheme val="minor"/>
      </font>
      <fill>
        <patternFill patternType="solid">
          <fgColor indexed="64"/>
          <bgColor rgb="FF006BA6"/>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sz val="11"/>
        <color auto="1"/>
        <name val="Calibri"/>
        <family val="2"/>
        <scheme val="minor"/>
      </font>
      <numFmt numFmtId="0" formatCode="General"/>
      <protection locked="0" hidden="0"/>
    </dxf>
    <dxf>
      <font>
        <b/>
        <i val="0"/>
        <strike val="0"/>
        <condense val="0"/>
        <extend val="0"/>
        <outline val="0"/>
        <shadow val="0"/>
        <u val="none"/>
        <vertAlign val="baseline"/>
        <sz val="9"/>
        <color theme="0"/>
        <name val="Calibri"/>
        <family val="2"/>
        <scheme val="minor"/>
      </font>
      <fill>
        <patternFill patternType="solid">
          <fgColor indexed="64"/>
          <bgColor rgb="FF006BA6"/>
        </patternFill>
      </fill>
      <alignment horizontal="center" vertical="center" textRotation="0" wrapText="0" indent="0" justifyLastLine="0" shrinkToFit="0" readingOrder="0"/>
      <border diagonalUp="0" diagonalDown="0" outline="0">
        <left/>
        <right/>
        <top/>
        <bottom/>
      </border>
    </dxf>
    <dxf>
      <numFmt numFmtId="164" formatCode="[&lt;=9999999]###\-####;\(###\)\ ###\-####"/>
      <protection locked="0" hidden="0"/>
    </dxf>
    <dxf>
      <font>
        <b/>
        <i val="0"/>
        <strike val="0"/>
        <condense val="0"/>
        <extend val="0"/>
        <outline val="0"/>
        <shadow val="0"/>
        <u val="none"/>
        <vertAlign val="baseline"/>
        <sz val="9"/>
        <color theme="0"/>
        <name val="Calibri"/>
        <family val="2"/>
        <scheme val="minor"/>
      </font>
      <fill>
        <patternFill patternType="solid">
          <fgColor indexed="64"/>
          <bgColor rgb="FF006BA6"/>
        </patternFill>
      </fill>
      <alignment horizontal="center" vertical="center" textRotation="0" wrapText="0" indent="0" justifyLastLine="0" shrinkToFit="0" readingOrder="0"/>
      <border diagonalUp="0" diagonalDown="0" outline="0">
        <left/>
        <right/>
        <top/>
        <bottom/>
      </border>
    </dxf>
    <dxf>
      <numFmt numFmtId="0" formatCode="General"/>
      <protection locked="0" hidden="0"/>
    </dxf>
    <dxf>
      <font>
        <b/>
        <i val="0"/>
        <strike val="0"/>
        <condense val="0"/>
        <extend val="0"/>
        <outline val="0"/>
        <shadow val="0"/>
        <u val="none"/>
        <vertAlign val="baseline"/>
        <sz val="9"/>
        <color theme="0"/>
        <name val="Calibri"/>
        <family val="2"/>
        <scheme val="minor"/>
      </font>
      <fill>
        <patternFill patternType="solid">
          <fgColor indexed="64"/>
          <bgColor rgb="FF006BA6"/>
        </patternFill>
      </fill>
      <alignment horizontal="center" vertical="center" textRotation="0" wrapText="0" indent="0" justifyLastLine="0" shrinkToFit="0" readingOrder="0"/>
      <border diagonalUp="0" diagonalDown="0" outline="0">
        <left/>
        <right/>
        <top/>
        <bottom/>
      </border>
    </dxf>
    <dxf>
      <numFmt numFmtId="0" formatCode="General"/>
      <protection locked="0" hidden="0"/>
    </dxf>
    <dxf>
      <font>
        <b/>
        <i val="0"/>
        <strike val="0"/>
        <condense val="0"/>
        <extend val="0"/>
        <outline val="0"/>
        <shadow val="0"/>
        <u val="none"/>
        <vertAlign val="baseline"/>
        <sz val="9"/>
        <color theme="0"/>
        <name val="Calibri"/>
        <family val="2"/>
        <scheme val="minor"/>
      </font>
      <fill>
        <patternFill patternType="solid">
          <fgColor indexed="64"/>
          <bgColor rgb="FF006BA6"/>
        </patternFill>
      </fill>
      <alignment horizontal="center" vertical="center" textRotation="0" wrapText="0" indent="0" justifyLastLine="0" shrinkToFit="0" readingOrder="0"/>
      <border diagonalUp="0" diagonalDown="0" outline="0">
        <left/>
        <right/>
        <top/>
        <bottom/>
      </border>
    </dxf>
    <dxf>
      <numFmt numFmtId="164" formatCode="[&lt;=9999999]###\-####;\(###\)\ ###\-####"/>
      <protection locked="0" hidden="0"/>
    </dxf>
    <dxf>
      <font>
        <b/>
        <i val="0"/>
        <strike val="0"/>
        <condense val="0"/>
        <extend val="0"/>
        <outline val="0"/>
        <shadow val="0"/>
        <u val="none"/>
        <vertAlign val="baseline"/>
        <sz val="9"/>
        <color theme="0"/>
        <name val="Calibri"/>
        <family val="2"/>
        <scheme val="minor"/>
      </font>
      <fill>
        <patternFill patternType="solid">
          <fgColor indexed="64"/>
          <bgColor rgb="FF006BA6"/>
        </patternFill>
      </fill>
      <alignment horizontal="center" vertical="center" textRotation="0" wrapText="0" indent="0" justifyLastLine="0" shrinkToFit="0" readingOrder="0"/>
      <border diagonalUp="0" diagonalDown="0" outline="0">
        <left/>
        <right/>
        <top/>
        <bottom/>
      </border>
    </dxf>
    <dxf>
      <numFmt numFmtId="165" formatCode="00000"/>
      <alignment horizontal="left" vertical="bottom" textRotation="0" wrapText="0" indent="0" justifyLastLine="0" shrinkToFit="0" readingOrder="0"/>
      <protection locked="0" hidden="0"/>
    </dxf>
    <dxf>
      <font>
        <b/>
        <i val="0"/>
        <strike val="0"/>
        <condense val="0"/>
        <extend val="0"/>
        <outline val="0"/>
        <shadow val="0"/>
        <u val="none"/>
        <vertAlign val="baseline"/>
        <sz val="9"/>
        <color theme="0"/>
        <name val="Calibri"/>
        <family val="2"/>
        <scheme val="minor"/>
      </font>
      <fill>
        <patternFill patternType="solid">
          <fgColor indexed="64"/>
          <bgColor rgb="FF006BA6"/>
        </patternFill>
      </fill>
      <alignment horizontal="center" vertical="center" textRotation="0" wrapText="0" indent="0" justifyLastLine="0" shrinkToFit="0" readingOrder="0"/>
      <border diagonalUp="0" diagonalDown="0" outline="0">
        <left/>
        <right/>
        <top/>
        <bottom/>
      </border>
    </dxf>
    <dxf>
      <protection locked="0" hidden="0"/>
    </dxf>
    <dxf>
      <font>
        <b/>
        <i val="0"/>
        <strike val="0"/>
        <condense val="0"/>
        <extend val="0"/>
        <outline val="0"/>
        <shadow val="0"/>
        <u val="none"/>
        <vertAlign val="baseline"/>
        <sz val="9"/>
        <color theme="0"/>
        <name val="Calibri"/>
        <family val="2"/>
        <scheme val="minor"/>
      </font>
      <fill>
        <patternFill patternType="solid">
          <fgColor indexed="64"/>
          <bgColor rgb="FF006BA6"/>
        </patternFill>
      </fill>
      <alignment horizontal="center" vertical="center" textRotation="0" wrapText="0" indent="0" justifyLastLine="0" shrinkToFit="0" readingOrder="0"/>
      <border diagonalUp="0" diagonalDown="0" outline="0">
        <left/>
        <right/>
        <top/>
        <bottom/>
      </border>
    </dxf>
    <dxf>
      <protection locked="0" hidden="0"/>
    </dxf>
    <dxf>
      <font>
        <b/>
        <i val="0"/>
        <strike val="0"/>
        <condense val="0"/>
        <extend val="0"/>
        <outline val="0"/>
        <shadow val="0"/>
        <u val="none"/>
        <vertAlign val="baseline"/>
        <sz val="9"/>
        <color theme="0"/>
        <name val="Calibri"/>
        <family val="2"/>
        <scheme val="minor"/>
      </font>
      <fill>
        <patternFill patternType="solid">
          <fgColor indexed="64"/>
          <bgColor rgb="FF006BA6"/>
        </patternFill>
      </fill>
      <alignment horizontal="center" vertical="center" textRotation="0" wrapText="0" indent="0" justifyLastLine="0" shrinkToFit="0" readingOrder="0"/>
      <border diagonalUp="0" diagonalDown="0" outline="0">
        <left/>
        <right/>
        <top/>
        <bottom/>
      </border>
    </dxf>
    <dxf>
      <protection locked="0" hidden="0"/>
    </dxf>
    <dxf>
      <font>
        <b/>
        <i val="0"/>
        <strike val="0"/>
        <condense val="0"/>
        <extend val="0"/>
        <outline val="0"/>
        <shadow val="0"/>
        <u val="none"/>
        <vertAlign val="baseline"/>
        <sz val="9"/>
        <color theme="0"/>
        <name val="Calibri"/>
        <family val="2"/>
        <scheme val="minor"/>
      </font>
      <fill>
        <patternFill patternType="solid">
          <fgColor indexed="64"/>
          <bgColor rgb="FF006BA6"/>
        </patternFill>
      </fill>
      <alignment horizontal="center" vertical="center" textRotation="0" wrapText="0" indent="0" justifyLastLine="0" shrinkToFit="0" readingOrder="0"/>
      <border diagonalUp="0" diagonalDown="0" outline="0">
        <left/>
        <right/>
        <top/>
        <bottom/>
      </border>
    </dxf>
    <dxf>
      <protection locked="0" hidden="0"/>
    </dxf>
    <dxf>
      <fill>
        <patternFill patternType="solid">
          <fgColor rgb="FF000000"/>
          <bgColor rgb="FF006BA6"/>
        </patternFill>
      </fill>
    </dxf>
    <dxf>
      <border diagonalUp="0" diagonalDown="0">
        <left style="medium">
          <color rgb="FF000000"/>
        </left>
        <right style="medium">
          <color rgb="FF000000"/>
        </right>
        <top style="medium">
          <color rgb="FF000000"/>
        </top>
        <bottom style="medium">
          <color rgb="FF000000"/>
        </bottom>
      </border>
    </dxf>
    <dxf>
      <protection locked="0" hidden="0"/>
    </dxf>
    <dxf>
      <fill>
        <patternFill patternType="solid">
          <fgColor indexed="64"/>
          <bgColor rgb="FF006BA6"/>
        </patternFill>
      </fill>
      <alignment horizontal="center" vertical="bottom" textRotation="0" wrapText="0" indent="0" justifyLastLine="0" shrinkToFit="0" readingOrder="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s>
  <tableStyles count="0" defaultTableStyle="TableStyleMedium2" defaultPivotStyle="PivotStyleLight16"/>
  <colors>
    <mruColors>
      <color rgb="FFED8800"/>
      <color rgb="FF97999B"/>
      <color rgb="FF006BA6"/>
      <color rgb="FF969696"/>
      <color rgb="FF8800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fmlaLink="$AG$13" lockText="1" noThreeD="1"/>
</file>

<file path=xl/ctrlProps/ctrlProp2.xml><?xml version="1.0" encoding="utf-8"?>
<formControlPr xmlns="http://schemas.microsoft.com/office/spreadsheetml/2009/9/main" objectType="CheckBox" fmlaLink="$AH$13" lockText="1" noThreeD="1"/>
</file>

<file path=xl/ctrlProps/ctrlProp3.xml><?xml version="1.0" encoding="utf-8"?>
<formControlPr xmlns="http://schemas.microsoft.com/office/spreadsheetml/2009/9/main" objectType="CheckBox" fmlaLink="$AI$13" lockText="1" noThreeD="1"/>
</file>

<file path=xl/ctrlProps/ctrlProp4.xml><?xml version="1.0" encoding="utf-8"?>
<formControlPr xmlns="http://schemas.microsoft.com/office/spreadsheetml/2009/9/main" objectType="CheckBox" fmlaLink="$AJ$1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38100</xdr:colOff>
      <xdr:row>0</xdr:row>
      <xdr:rowOff>123825</xdr:rowOff>
    </xdr:from>
    <xdr:to>
      <xdr:col>3</xdr:col>
      <xdr:colOff>314326</xdr:colOff>
      <xdr:row>5</xdr:row>
      <xdr:rowOff>47626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419100" y="123825"/>
          <a:ext cx="885826" cy="8858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28574</xdr:colOff>
      <xdr:row>1</xdr:row>
      <xdr:rowOff>28574</xdr:rowOff>
    </xdr:from>
    <xdr:to>
      <xdr:col>3</xdr:col>
      <xdr:colOff>573471</xdr:colOff>
      <xdr:row>2</xdr:row>
      <xdr:rowOff>171449</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a:ext>
          </a:extLst>
        </a:blip>
        <a:stretch>
          <a:fillRect/>
        </a:stretch>
      </xdr:blipFill>
      <xdr:spPr>
        <a:xfrm>
          <a:off x="219074" y="219074"/>
          <a:ext cx="1344997" cy="333375"/>
        </a:xfrm>
        <a:prstGeom prst="rect">
          <a:avLst/>
        </a:prstGeom>
      </xdr:spPr>
    </xdr:pic>
    <xdr:clientData/>
  </xdr:twoCellAnchor>
  <mc:AlternateContent xmlns:mc="http://schemas.openxmlformats.org/markup-compatibility/2006">
    <mc:Choice xmlns:a14="http://schemas.microsoft.com/office/drawing/2010/main" Requires="a14">
      <xdr:twoCellAnchor>
        <xdr:from>
          <xdr:col>7</xdr:col>
          <xdr:colOff>165605</xdr:colOff>
          <xdr:row>33</xdr:row>
          <xdr:rowOff>80845</xdr:rowOff>
        </xdr:from>
        <xdr:to>
          <xdr:col>17</xdr:col>
          <xdr:colOff>1586</xdr:colOff>
          <xdr:row>34</xdr:row>
          <xdr:rowOff>105043</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337305" y="6367345"/>
              <a:ext cx="3836481" cy="214698"/>
              <a:chOff x="2332543" y="6414970"/>
              <a:chExt cx="3824575" cy="214698"/>
            </a:xfrm>
            <a:solidFill>
              <a:srgbClr val="97999B"/>
            </a:solidFill>
          </xdr:grpSpPr>
          <xdr:sp macro="" textlink="">
            <xdr:nvSpPr>
              <xdr:cNvPr id="2050" name="Check Box 2" descr="Independent Physician Network"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2332543" y="6414970"/>
                <a:ext cx="209086" cy="2046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2" name="Check Box 4" descr="Independent Physician Network"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3745375" y="6414970"/>
                <a:ext cx="209086" cy="2046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4" name="Check Box 6" descr="Independent Physician Network"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5155326" y="6424996"/>
                <a:ext cx="209086" cy="2046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5" name="Check Box 7" descr="Independent Physician Network"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5948032" y="6414970"/>
                <a:ext cx="209086" cy="2046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1</xdr:row>
      <xdr:rowOff>28575</xdr:rowOff>
    </xdr:from>
    <xdr:to>
      <xdr:col>3</xdr:col>
      <xdr:colOff>573472</xdr:colOff>
      <xdr:row>2</xdr:row>
      <xdr:rowOff>171450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a:ext>
          </a:extLst>
        </a:blip>
        <a:stretch>
          <a:fillRect/>
        </a:stretch>
      </xdr:blipFill>
      <xdr:spPr>
        <a:xfrm>
          <a:off x="161925" y="219075"/>
          <a:ext cx="1344997" cy="3333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28575</xdr:colOff>
      <xdr:row>1</xdr:row>
      <xdr:rowOff>28575</xdr:rowOff>
    </xdr:from>
    <xdr:to>
      <xdr:col>3</xdr:col>
      <xdr:colOff>573472</xdr:colOff>
      <xdr:row>2</xdr:row>
      <xdr:rowOff>171450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a:ext>
          </a:extLst>
        </a:blip>
        <a:stretch>
          <a:fillRect/>
        </a:stretch>
      </xdr:blipFill>
      <xdr:spPr>
        <a:xfrm>
          <a:off x="219075" y="219075"/>
          <a:ext cx="1344997" cy="3333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28575</xdr:colOff>
      <xdr:row>1</xdr:row>
      <xdr:rowOff>28575</xdr:rowOff>
    </xdr:from>
    <xdr:to>
      <xdr:col>3</xdr:col>
      <xdr:colOff>573472</xdr:colOff>
      <xdr:row>2</xdr:row>
      <xdr:rowOff>171450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a:ext>
          </a:extLst>
        </a:blip>
        <a:stretch>
          <a:fillRect/>
        </a:stretch>
      </xdr:blipFill>
      <xdr:spPr>
        <a:xfrm>
          <a:off x="219075" y="219075"/>
          <a:ext cx="1344997" cy="3333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1</xdr:row>
      <xdr:rowOff>28575</xdr:rowOff>
    </xdr:from>
    <xdr:to>
      <xdr:col>3</xdr:col>
      <xdr:colOff>582997</xdr:colOff>
      <xdr:row>2</xdr:row>
      <xdr:rowOff>171450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a:ext>
          </a:extLst>
        </a:blip>
        <a:stretch>
          <a:fillRect/>
        </a:stretch>
      </xdr:blipFill>
      <xdr:spPr>
        <a:xfrm>
          <a:off x="171450" y="219075"/>
          <a:ext cx="1344997" cy="3333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28574</xdr:colOff>
      <xdr:row>1</xdr:row>
      <xdr:rowOff>28574</xdr:rowOff>
    </xdr:from>
    <xdr:to>
      <xdr:col>3</xdr:col>
      <xdr:colOff>573471</xdr:colOff>
      <xdr:row>2</xdr:row>
      <xdr:rowOff>171449</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a:ext>
          </a:extLst>
        </a:blip>
        <a:stretch>
          <a:fillRect/>
        </a:stretch>
      </xdr:blipFill>
      <xdr:spPr>
        <a:xfrm>
          <a:off x="219074" y="219074"/>
          <a:ext cx="1344997" cy="3333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0173D14-A29E-4FA0-9563-C1C24EF2D4FD}" name="Table4" displayName="Table4" ref="V12:AM13" totalsRowShown="0" dataDxfId="189">
  <autoFilter ref="V12:AM13" xr:uid="{B0173D14-A29E-4FA0-9563-C1C24EF2D4F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68335B6E-9AFC-4B1C-8304-E2F61B5DBA11}" name="Entity Name" dataDxfId="188">
      <calculatedColumnFormula>IF(LEN(D14)&gt;0,D14,"")</calculatedColumnFormula>
    </tableColumn>
    <tableColumn id="2" xr3:uid="{E0FF988B-F239-443D-BC2A-97057CEAC27D}" name="DBA" dataDxfId="187">
      <calculatedColumnFormula>IF(LEN(D15)&gt;0,D15,"")</calculatedColumnFormula>
    </tableColumn>
    <tableColumn id="3" xr3:uid="{3F77E24C-0EDF-4544-8869-5DBC7862160D}" name="Street" dataDxfId="186">
      <calculatedColumnFormula>IF(LEN(D18)&gt;0,D18,"")</calculatedColumnFormula>
    </tableColumn>
    <tableColumn id="4" xr3:uid="{85A37A21-8B96-4000-8C12-CE386FA55BDB}" name="City" dataDxfId="185">
      <calculatedColumnFormula>IF(LEN(D19)&gt;0,D19,"")</calculatedColumnFormula>
    </tableColumn>
    <tableColumn id="5" xr3:uid="{86C1E39B-09FE-4419-9362-0192BDB677BB}" name="State" dataDxfId="184">
      <calculatedColumnFormula>IF(LEN(D20)&gt;0,D20,"")</calculatedColumnFormula>
    </tableColumn>
    <tableColumn id="6" xr3:uid="{D73D6043-04B2-4B5F-80D1-D6EFD6FECACD}" name="Zip" dataDxfId="183">
      <calculatedColumnFormula>IF(LEN(D21)&gt;0,D21,"")</calculatedColumnFormula>
    </tableColumn>
    <tableColumn id="7" xr3:uid="{6DB93997-C85F-4915-A422-D6F25345D3C8}" name="Phone" dataDxfId="182">
      <calculatedColumnFormula>IF(LEN(D24)&gt;0,D24,"")</calculatedColumnFormula>
    </tableColumn>
    <tableColumn id="8" xr3:uid="{97A6C241-8294-401D-91BE-6746DF02677C}" name="Fax" dataDxfId="181">
      <calculatedColumnFormula>IF(LEN(D25)&gt;0,D25,"")</calculatedColumnFormula>
    </tableColumn>
    <tableColumn id="9" xr3:uid="{259AC8B3-B104-447B-B3B8-58FDBCE5C55F}" name="TIN" dataDxfId="180">
      <calculatedColumnFormula>IF(LEN(D28)&gt;0,D28,"")</calculatedColumnFormula>
    </tableColumn>
    <tableColumn id="10" xr3:uid="{81B6DF0B-50E2-4321-B7E5-10586703B020}" name="Website" dataDxfId="179">
      <calculatedColumnFormula>IF(LEN(D31)&gt;0,D31,"")</calculatedColumnFormula>
    </tableColumn>
    <tableColumn id="11" xr3:uid="{2E5A8A43-86F7-44F0-9E4A-93A2D63299E7}" name="IPA" dataDxfId="178">
      <calculatedColumnFormula>IF(LEN(D34)&gt;0,D34,"")</calculatedColumnFormula>
    </tableColumn>
    <tableColumn id="16" xr3:uid="{898426A4-0A60-49DD-A8D3-B21069651176}" name="Independent Physician Network" dataDxfId="177"/>
    <tableColumn id="15" xr3:uid="{0A3E33E2-7D0E-4D9F-9400-63874E9ED41C}" name="ProHealth Solutions" dataDxfId="176"/>
    <tableColumn id="14" xr3:uid="{280DAD54-D59D-4DE4-8DB1-10D3D8E49625}" name="PHN" dataDxfId="175"/>
    <tableColumn id="17" xr3:uid="{8D6F5336-98A0-4830-AFD9-B45374FEC5F4}" name="WI IPA" dataDxfId="174"/>
    <tableColumn id="12" xr3:uid="{0C369078-A466-4B31-9650-812C866965C3}" name="DivPop" dataDxfId="173">
      <calculatedColumnFormula>IF(LEN(D38)&gt;0,D38,"")</calculatedColumnFormula>
    </tableColumn>
    <tableColumn id="18" xr3:uid="{61D7C327-47D6-428C-A203-9C3E4EB76183}" name="DivPopServices" dataDxfId="172">
      <calculatedColumnFormula>IF(H38="Indicate the service(s)", "",H38)</calculatedColumnFormula>
    </tableColumn>
    <tableColumn id="13" xr3:uid="{239EE83F-C6B6-484D-9E92-A45419CEDA71}" name="Practice Type" dataDxfId="171">
      <calculatedColumnFormula>IF(LEN(D41)&gt;0,D41,"")</calculatedColumnFormula>
    </tableColumn>
  </tableColumns>
  <tableStyleInfo name="TableStyleMedium1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99D08F-CBF8-4197-BEAA-2BDEC109ED04}" name="look_PracticeType" displayName="look_PracticeType" ref="G2:G4" totalsRowShown="0">
  <autoFilter ref="G2:G4" xr:uid="{8A99D08F-CBF8-4197-BEAA-2BDEC109ED04}"/>
  <tableColumns count="1">
    <tableColumn id="1" xr3:uid="{185DE66D-6644-4B40-881A-F56F9FABE9F2}" name="Type"/>
  </tableColumns>
  <tableStyleInfo name="TableStyleMedium15"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4648558-A88A-451E-A955-658D72221B7F}" name="look_ContactType" displayName="look_ContactType" ref="I2:I6" totalsRowShown="0">
  <autoFilter ref="I2:I6" xr:uid="{F4648558-A88A-451E-A955-658D72221B7F}"/>
  <tableColumns count="1">
    <tableColumn id="1" xr3:uid="{69F881DD-A4C6-40B0-ACD9-C8BB590AA1A2}" name="Type"/>
  </tableColumns>
  <tableStyleInfo name="TableStyleMedium15"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EC4FF54-043B-4730-B0ED-1C29EAF4017F}" name="look_LocationType" displayName="look_LocationType" ref="K2:K30" totalsRowShown="0">
  <autoFilter ref="K2:K30" xr:uid="{2EC4FF54-043B-4730-B0ED-1C29EAF4017F}"/>
  <sortState xmlns:xlrd2="http://schemas.microsoft.com/office/spreadsheetml/2017/richdata2" ref="K3:K30">
    <sortCondition ref="K2:K30"/>
  </sortState>
  <tableColumns count="1">
    <tableColumn id="1" xr3:uid="{42BDCB3C-5DBD-4B35-A9E9-9F2116BCA1BA}" name="Type"/>
  </tableColumns>
  <tableStyleInfo name="TableStyleMedium15"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EAB1EB1-97BE-46B5-9BB0-2C48FA365182}" name="look_LocationSpecialty" displayName="look_LocationSpecialty" ref="M2:P109" totalsRowShown="0">
  <autoFilter ref="M2:P109" xr:uid="{4EAB1EB1-97BE-46B5-9BB0-2C48FA365182}"/>
  <sortState xmlns:xlrd2="http://schemas.microsoft.com/office/spreadsheetml/2017/richdata2" ref="M3:P109">
    <sortCondition ref="P2:P109"/>
  </sortState>
  <tableColumns count="4">
    <tableColumn id="4" xr3:uid="{28988009-7E8B-489D-AE2E-1B93E47BA827}" name="Practice Type"/>
    <tableColumn id="1" xr3:uid="{83759258-939A-4753-90E0-7F1D4376E51F}" name="Type"/>
    <tableColumn id="2" xr3:uid="{8016DD33-B727-4507-AC16-7949E48EAE6E}" name="Specialty"/>
    <tableColumn id="3" xr3:uid="{73BA2640-0C0C-471F-A548-3CD93DD6F2A6}" name="Label" dataDxfId="46">
      <calculatedColumnFormula>"["&amp;look_LocationSpecialty[[#This Row],[Type]]&amp;"] "&amp;look_LocationSpecialty[[#This Row],[Specialty]]</calculatedColumnFormula>
    </tableColumn>
  </tableColumns>
  <tableStyleInfo name="TableStyleMedium15"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59FE245-4D13-4342-BEE0-B8FAB0A4D988}" name="lookup_ClaimTypes" displayName="lookup_ClaimTypes" ref="R2:R5" totalsRowShown="0">
  <autoFilter ref="R2:R5" xr:uid="{459FE245-4D13-4342-BEE0-B8FAB0A4D988}"/>
  <tableColumns count="1">
    <tableColumn id="1" xr3:uid="{6E6460E2-C2B7-4021-80BF-1CC17F299FA9}" name="Type"/>
  </tableColumns>
  <tableStyleInfo name="TableStyleMedium15"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B4BD757-7FE6-45D5-A6BF-CB2EAE5E3B63}" name="look_ServiceSetting" displayName="look_ServiceSetting" ref="T2:T5" totalsRowShown="0">
  <autoFilter ref="T2:T5" xr:uid="{AB4BD757-7FE6-45D5-A6BF-CB2EAE5E3B63}"/>
  <tableColumns count="1">
    <tableColumn id="1" xr3:uid="{065E59AA-7789-4DC4-AAB8-B7F64BD2D58A}" name="Setting"/>
  </tableColumns>
  <tableStyleInfo name="TableStyleMedium15"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0058FCA-A471-4160-A29A-6C0228FA0B1F}" name="look_Gender" displayName="look_Gender" ref="V2:V7" totalsRowShown="0">
  <autoFilter ref="V2:V7" xr:uid="{30058FCA-A471-4160-A29A-6C0228FA0B1F}"/>
  <tableColumns count="1">
    <tableColumn id="1" xr3:uid="{3981A1EE-5C1F-4329-BA0C-E561D67C6F88}" name="Gender"/>
  </tableColumns>
  <tableStyleInfo name="TableStyleMedium15"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1543929-45F9-45E8-B962-8943957EED92}" name="look_Locums" displayName="look_Locums" ref="X2:X5" totalsRowShown="0">
  <autoFilter ref="X2:X5" xr:uid="{81543929-45F9-45E8-B962-8943957EED92}"/>
  <tableColumns count="1">
    <tableColumn id="1" xr3:uid="{FE9C14F2-C909-4743-B0E2-434B21806E59}" name="Locums"/>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09D1BC1-7F50-451A-BEAC-2BFA8AABF7EB}" name="Locations" displayName="Locations" ref="G13:P54" totalsRowCount="1" headerRowDxfId="170" dataDxfId="169" totalsRowDxfId="167" tableBorderDxfId="168">
  <autoFilter ref="G13:P53" xr:uid="{AF53F92C-E851-4763-A8B2-ECB068296BD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7924339D-A65A-4D0E-A56A-617E79D47765}" name="Facilty/Group Name" totalsRowLabel="REQUIRED" dataDxfId="166" totalsRowDxfId="165"/>
    <tableColumn id="2" xr3:uid="{649F65A0-65C5-4ED1-9163-DF44CE6128CD}" name="Street" totalsRowLabel="REQUIRED" dataDxfId="164" totalsRowDxfId="163"/>
    <tableColumn id="3" xr3:uid="{2BDA1C60-A1C5-4123-BEA9-21E96CE28BDF}" name="City" totalsRowLabel="REQUIRED" dataDxfId="162" totalsRowDxfId="161"/>
    <tableColumn id="4" xr3:uid="{D0184FCF-27CF-4F21-A511-F113BB7D8C7D}" name="State" totalsRowLabel="REQUIRED" dataDxfId="160" totalsRowDxfId="159"/>
    <tableColumn id="5" xr3:uid="{0106722A-D0D7-4AC8-9D74-2E60E1C275AE}" name="Zip" totalsRowLabel="REQUIRED" dataDxfId="158" totalsRowDxfId="157"/>
    <tableColumn id="6" xr3:uid="{5232F092-4E42-4ACE-8594-E6E34E1B7953}" name="Appointment Phone" totalsRowLabel="REQUIRED" dataDxfId="156" totalsRowDxfId="155"/>
    <tableColumn id="7" xr3:uid="{C6B87606-B061-4C20-AA01-F869F0BBDB35}" name="NPI" totalsRowLabel="REQUIRED" dataDxfId="154" totalsRowDxfId="153"/>
    <tableColumn id="11" xr3:uid="{966AAD03-6164-48C8-B38D-1D77B6CA82D6}" name="Location Type" totalsRowLabel="REQUIRED" dataDxfId="152" totalsRowDxfId="151"/>
    <tableColumn id="9" xr3:uid="{A7AE52E0-8BA0-41E4-A5F0-2E1E9D6E1C8F}" name="Claim Type" totalsRowLabel="REQUIRED" dataDxfId="150" totalsRowDxfId="149"/>
    <tableColumn id="8" xr3:uid="{BA4DCCB2-CA1F-41F3-A041-95741BA944D6}" name="Service Setting" totalsRowLabel="REQUIRED" dataDxfId="148" totalsRowDxfId="147"/>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B38AA58-A82F-4FD7-AB9C-57839849A04E}" name="Practitioners" displayName="Practitioners" ref="G13:AA54" totalsRowCount="1" headerRowDxfId="146" dataDxfId="145" totalsRowDxfId="143" tableBorderDxfId="144">
  <autoFilter ref="G13:AA53" xr:uid="{AF53F92C-E851-4763-A8B2-ECB068296BD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AA894754-41BF-4191-A23D-9ACF31AA46A6}" name="Last Name" totalsRowLabel="REQUIRED" dataDxfId="142" totalsRowDxfId="141"/>
    <tableColumn id="2" xr3:uid="{15EBAD39-BBE3-4939-BD2B-D44F7EF0D762}" name="First Name" totalsRowLabel="REQUIRED" dataDxfId="140" totalsRowDxfId="139"/>
    <tableColumn id="3" xr3:uid="{2D78690E-CFF8-44BB-B39A-F6B81C986E5F}" name="MI" dataDxfId="138" totalsRowDxfId="137"/>
    <tableColumn id="4" xr3:uid="{65C4F499-D025-4266-A48A-655FF5ECD628}" name="Suffix" dataDxfId="136" totalsRowDxfId="135"/>
    <tableColumn id="22" xr3:uid="{658C77A9-72F1-4774-BB3C-3E627453DE65}" name="Display Name" dataDxfId="134" totalsRowDxfId="133">
      <calculatedColumnFormula>Practitioners[[#This Row],[First Name]]&amp;" "&amp;Practitioners[[#This Row],[MI]]&amp;". "&amp;Practitioners[[#This Row],[Last Name]]&amp;" "&amp;Practitioners[[#This Row],[Suffix]]</calculatedColumnFormula>
    </tableColumn>
    <tableColumn id="5" xr3:uid="{2D856440-03B6-4D72-AE53-925BEC4EC153}" name="NPI" totalsRowLabel="REQUIRED" dataDxfId="132" totalsRowDxfId="131"/>
    <tableColumn id="6" xr3:uid="{379DC71D-B015-47CB-9372-45AD2B7B1F58}" name="CAQH" dataDxfId="130" totalsRowDxfId="129"/>
    <tableColumn id="7" xr3:uid="{5DCBF43A-599C-49D6-AA71-B6F364ECC677}" name="DOB" totalsRowLabel="REQUIRED" dataDxfId="128" totalsRowDxfId="127"/>
    <tableColumn id="11" xr3:uid="{16563EC1-4640-4F0D-B436-F2B4D5E2C08D}" name="Gender" totalsRowLabel="REQUIRED" dataDxfId="126" totalsRowDxfId="125"/>
    <tableColumn id="9" xr3:uid="{12A2C835-ADED-4A42-A24B-35B522B8067C}" name="License State" dataDxfId="124" totalsRowDxfId="123"/>
    <tableColumn id="12" xr3:uid="{36D6E234-D9A3-4029-9CA2-07FBE0F4409B}" name="License Number" dataDxfId="122" totalsRowDxfId="121"/>
    <tableColumn id="13" xr3:uid="{7985B63F-7055-4F4D-9FD0-DE24FAF087A0}" name="DEA Number" dataDxfId="120" totalsRowDxfId="119"/>
    <tableColumn id="14" xr3:uid="{D98E2A6B-D4D2-4A08-9BFB-CBFAA60EB003}" name="Specialty - Primary" totalsRowLabel="REQUIRED" dataDxfId="118" totalsRowDxfId="117"/>
    <tableColumn id="15" xr3:uid="{43B0A1C2-0F96-476E-B6B8-63B5E860B8E1}" name="Specialty - Secondary" dataDxfId="116" totalsRowDxfId="115"/>
    <tableColumn id="16" xr3:uid="{EDFD9357-CDFD-49C4-87C5-07279F8E1786}" name="Hospital Based" totalsRowLabel="REQUIRED" dataDxfId="114" totalsRowDxfId="113"/>
    <tableColumn id="17" xr3:uid="{5A723F54-520C-4CB2-A861-0CCE89F10BBA}" name="Locum Type" totalsRowLabel="REQUIRED" dataDxfId="112" totalsRowDxfId="111"/>
    <tableColumn id="18" xr3:uid="{5FE9DBF1-337D-44C1-B7C1-6BAF6D047B39}" name="Secondary Language" dataDxfId="110" totalsRowDxfId="109"/>
    <tableColumn id="19" xr3:uid="{9D930454-3DAA-4A97-8C61-1557D4818C82}" name="Employment Start Date" totalsRowLabel="REQUIRED" dataDxfId="108" totalsRowDxfId="107"/>
    <tableColumn id="20" xr3:uid="{B276661E-0F98-4C8E-98C6-9C043D1CC03A}" name="Telehealth" totalsRowLabel="REQUIRED" dataDxfId="106" totalsRowDxfId="105"/>
    <tableColumn id="21" xr3:uid="{F009C895-38AE-4648-B0AB-6411A7DA9F19}" name="Accepting New Patients" totalsRowLabel="REQUIRED" dataDxfId="104" totalsRowDxfId="103"/>
    <tableColumn id="8" xr3:uid="{E78880A7-6F11-445D-B665-C828B29C9591}" name="List in Directory" totalsRowLabel="REQUIRED" dataDxfId="102" totalsRowDxfId="101"/>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613FC541-8D62-41A3-9503-3336BF237EBE}" name="Links" displayName="Links" ref="G13:J88" totalsRowCount="1" headerRowDxfId="100" dataDxfId="99" totalsRowDxfId="97" tableBorderDxfId="98">
  <autoFilter ref="G13:J87" xr:uid="{AF53F92C-E851-4763-A8B2-ECB068296BD0}">
    <filterColumn colId="0" hiddenButton="1"/>
    <filterColumn colId="1" hiddenButton="1"/>
    <filterColumn colId="2" hiddenButton="1"/>
    <filterColumn colId="3" hiddenButton="1"/>
  </autoFilter>
  <tableColumns count="4">
    <tableColumn id="1" xr3:uid="{E235F981-5B33-41D0-B51A-BCBBEE589F87}" name="Practitioner" totalsRowLabel="REQUIRED" dataDxfId="96" totalsRowDxfId="95"/>
    <tableColumn id="2" xr3:uid="{544745F8-2C09-4197-8D3C-EB886CB88176}" name="Location" totalsRowLabel="REQUIRED" dataDxfId="94" totalsRowDxfId="93"/>
    <tableColumn id="22" xr3:uid="{039D61EC-C7CF-4674-9A75-49FC9D648A64}" name="Effective Date" dataDxfId="92" totalsRowDxfId="91"/>
    <tableColumn id="8" xr3:uid="{411FF0B8-D10D-4B75-901D-E6991C329E11}" name="Primary Location" totalsRowLabel="REQUIRED" dataDxfId="90" totalsRowDxfId="89"/>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F53F92C-E851-4763-A8B2-ECB068296BD0}" name="Contacts" displayName="Contacts" ref="G13:Q44" totalsRowCount="1" headerRowDxfId="88" dataDxfId="87" totalsRowDxfId="85" tableBorderDxfId="86">
  <autoFilter ref="G13:Q43" xr:uid="{AF53F92C-E851-4763-A8B2-ECB068296BD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 xr3:uid="{22F9A635-86CE-4FA1-B3C1-467937485E25}" name="First Name" totalsRowLabel="REQUIRED" dataDxfId="84" totalsRowDxfId="83"/>
    <tableColumn id="3" xr3:uid="{572D0155-7F08-4EF0-8AD1-47DFCCEF086F}" name="Last Name" totalsRowLabel="REQUIRED" dataDxfId="82" totalsRowDxfId="81"/>
    <tableColumn id="4" xr3:uid="{B0142B2C-B377-496C-9B61-9EB15AA2250B}" name="Title" totalsRowLabel="REQUIRED" dataDxfId="80" totalsRowDxfId="79"/>
    <tableColumn id="5" xr3:uid="{A2F41CF4-1B76-4ED2-8A39-DC3C3BB5B777}" name="Location" totalsRowLabel="REQUIRED" dataDxfId="78" totalsRowDxfId="77"/>
    <tableColumn id="6" xr3:uid="{4F4CDB12-AEC1-45DE-AAD7-4F69DD42A706}" name="Phone" totalsRowLabel="REQUIRED" dataDxfId="76" totalsRowDxfId="75"/>
    <tableColumn id="12" xr3:uid="{91426FDF-932A-4069-9FBA-1338FF2A469D}" name="Fax" totalsRowLabel="REQUIRED" dataDxfId="74" totalsRowDxfId="73"/>
    <tableColumn id="11" xr3:uid="{43067F0D-AE89-469A-AB93-E7F4656B6579}" name="Email" totalsRowLabel="REQUIRED" dataDxfId="72" totalsRowDxfId="71"/>
    <tableColumn id="10" xr3:uid="{17D0315D-FD1C-4FA3-ABE8-EBDF28BE8C59}" name="Contracting" dataDxfId="70" totalsRowDxfId="69"/>
    <tableColumn id="1" xr3:uid="{86051FEC-4771-4B88-B965-7E0EDD116FDA}" name="Notice" dataDxfId="68" totalsRowDxfId="67"/>
    <tableColumn id="7" xr3:uid="{160CA3F6-BB7B-4863-98A0-A4AE09AD2669}" name="Credentialing" dataDxfId="66" totalsRowDxfId="65"/>
    <tableColumn id="8" xr3:uid="{913744E0-B569-48CA-9856-BBD22444503D}" name="Signatory" dataDxfId="64" totalsRowDxfId="63" dataCellStyle="Normal"/>
  </tableColumns>
  <tableStyleInfo name="TableStyleMedium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D0A7E30-0721-4626-BD34-B93C59164D96}" name="BillingDetails" displayName="BillingDetails" ref="V12:AB13" totalsRowShown="0" dataDxfId="62">
  <autoFilter ref="V12:AB13" xr:uid="{B0173D14-A29E-4FA0-9563-C1C24EF2D4F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8117220-5B89-4AD4-A8B7-869ED69235F2}" name="Remittance Name" dataDxfId="61">
      <calculatedColumnFormula>IF(LEN(D14)&gt;0,D14,"")</calculatedColumnFormula>
    </tableColumn>
    <tableColumn id="3" xr3:uid="{8E3BD388-625A-47EC-9BFD-57C51AF726E2}" name="Street" dataDxfId="60">
      <calculatedColumnFormula>IF(LEN(D17)&gt;0,D17,"")</calculatedColumnFormula>
    </tableColumn>
    <tableColumn id="4" xr3:uid="{D9F0B2CD-26F2-466F-AD4F-ADDE0AF09707}" name="City" dataDxfId="59">
      <calculatedColumnFormula>IF(LEN(D18)&gt;0,D18,"")</calculatedColumnFormula>
    </tableColumn>
    <tableColumn id="5" xr3:uid="{287DD903-96EF-4750-B926-6B377D3E0214}" name="State" dataDxfId="58">
      <calculatedColumnFormula>IF(LEN(D19)&gt;0,D19,"")</calculatedColumnFormula>
    </tableColumn>
    <tableColumn id="6" xr3:uid="{3F15B37C-8F69-4190-883A-43D007037207}" name="Zip" dataDxfId="57">
      <calculatedColumnFormula>IF(LEN(D20)&gt;0,D20,"")</calculatedColumnFormula>
    </tableColumn>
    <tableColumn id="7" xr3:uid="{8412A103-EEBA-4BF9-8A4D-FEFBB271CB61}" name="Phone" dataDxfId="56">
      <calculatedColumnFormula>IF(LEN(D23)&gt;0,D23,"")</calculatedColumnFormula>
    </tableColumn>
    <tableColumn id="9" xr3:uid="{2BE9AAA9-8EB5-4F12-9FCA-3BB15D69F8AF}" name="Billing NPI" dataDxfId="55">
      <calculatedColumnFormula>IF(LEN(D26)&gt;0,D26,"")</calculatedColumnFormula>
    </tableColumn>
  </tableColumns>
  <tableStyleInfo name="TableStyleMedium1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E8160E50-A052-4301-8212-A12D34686780}" name="Codes" displayName="Codes" ref="Q13:R34" totalsRowCount="1" headerRowDxfId="54" dataDxfId="52" headerRowBorderDxfId="53" tableBorderDxfId="51">
  <autoFilter ref="Q13:R33" xr:uid="{E8160E50-A052-4301-8212-A12D34686780}">
    <filterColumn colId="0" hiddenButton="1"/>
    <filterColumn colId="1" hiddenButton="1"/>
  </autoFilter>
  <tableColumns count="2">
    <tableColumn id="1" xr3:uid="{7C021084-BCD8-402A-8C69-F7AD16E3074C}" name="Code" totalsRowLabel="REQUIRED" dataDxfId="50" totalsRowDxfId="49"/>
    <tableColumn id="2" xr3:uid="{F159AADE-228A-4F32-B4CD-9F51B907B74B}" name="Charged Amount" totalsRowLabel="REQUIRED" dataDxfId="48" totalsRowDxfId="47" dataCellStyle="Currency"/>
  </tableColumns>
  <tableStyleInfo name="TableStyleMedium1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9876789-A8C9-4763-9FA5-71308BB93D78}" name="look_States" displayName="look_States" ref="B2:C52" totalsRowShown="0">
  <autoFilter ref="B2:C52" xr:uid="{39876789-A8C9-4763-9FA5-71308BB93D78}"/>
  <tableColumns count="2">
    <tableColumn id="1" xr3:uid="{1EF54633-E832-4A18-8C21-2FD4A0A71914}" name="State"/>
    <tableColumn id="2" xr3:uid="{CE6B17AC-B3A4-4D98-8972-82879E687AD6}" name="Abbreviation"/>
  </tableColumns>
  <tableStyleInfo name="TableStyleMedium1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9B88656-BAE1-45CD-BDFA-9267B49DBE15}" name="look_Boolean" displayName="look_Boolean" ref="E2:E4" totalsRowShown="0">
  <autoFilter ref="E2:E4" xr:uid="{19B88656-BAE1-45CD-BDFA-9267B49DBE15}"/>
  <tableColumns count="1">
    <tableColumn id="1" xr3:uid="{DB1D4B39-7B4F-4682-8265-0CD3B063AB73}" name="Boolean"/>
  </tableColumns>
  <tableStyleInfo name="TableStyleMedium15"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ctrlProp" Target="../ctrlProps/ctrlProp2.xml"/><Relationship Id="rId2" Type="http://schemas.openxmlformats.org/officeDocument/2006/relationships/hyperlink" Target="https://tricare4u.com/wps/portal/tdb/welcome" TargetMode="External"/><Relationship Id="rId1" Type="http://schemas.openxmlformats.org/officeDocument/2006/relationships/hyperlink" Target="https://med.wpsgha.com/" TargetMode="External"/><Relationship Id="rId6" Type="http://schemas.openxmlformats.org/officeDocument/2006/relationships/ctrlProp" Target="../ctrlProps/ctrlProp1.xml"/><Relationship Id="rId5" Type="http://schemas.openxmlformats.org/officeDocument/2006/relationships/vmlDrawing" Target="../drawings/vmlDrawing1.vml"/><Relationship Id="rId10" Type="http://schemas.openxmlformats.org/officeDocument/2006/relationships/table" Target="../tables/table1.xml"/><Relationship Id="rId4" Type="http://schemas.openxmlformats.org/officeDocument/2006/relationships/drawing" Target="../drawings/drawing2.xml"/><Relationship Id="rId9"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table" Target="../tables/table7.xml"/></Relationships>
</file>

<file path=xl/worksheets/_rels/sheet8.xml.rels><?xml version="1.0" encoding="UTF-8" standalone="yes"?>
<Relationships xmlns="http://schemas.openxmlformats.org/package/2006/relationships"><Relationship Id="rId8" Type="http://schemas.openxmlformats.org/officeDocument/2006/relationships/table" Target="../tables/table15.xml"/><Relationship Id="rId3" Type="http://schemas.openxmlformats.org/officeDocument/2006/relationships/table" Target="../tables/table10.xml"/><Relationship Id="rId7" Type="http://schemas.openxmlformats.org/officeDocument/2006/relationships/table" Target="../tables/table14.xml"/><Relationship Id="rId2" Type="http://schemas.openxmlformats.org/officeDocument/2006/relationships/table" Target="../tables/table9.xml"/><Relationship Id="rId1" Type="http://schemas.openxmlformats.org/officeDocument/2006/relationships/table" Target="../tables/table8.xml"/><Relationship Id="rId6" Type="http://schemas.openxmlformats.org/officeDocument/2006/relationships/table" Target="../tables/table13.xml"/><Relationship Id="rId5" Type="http://schemas.openxmlformats.org/officeDocument/2006/relationships/table" Target="../tables/table12.xml"/><Relationship Id="rId10" Type="http://schemas.openxmlformats.org/officeDocument/2006/relationships/table" Target="../tables/table17.xml"/><Relationship Id="rId4" Type="http://schemas.openxmlformats.org/officeDocument/2006/relationships/table" Target="../tables/table11.xml"/><Relationship Id="rId9"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B95AA-E92A-44AF-B9EA-D4E0DE5E2D18}">
  <sheetPr>
    <tabColor rgb="FF006BA6"/>
    <pageSetUpPr fitToPage="1"/>
  </sheetPr>
  <dimension ref="A1:O50"/>
  <sheetViews>
    <sheetView tabSelected="1" zoomScaleNormal="100" workbookViewId="0">
      <selection activeCell="C24" sqref="C24:E25"/>
    </sheetView>
  </sheetViews>
  <sheetFormatPr defaultRowHeight="15"/>
  <cols>
    <col min="1" max="2" width="2.85546875" customWidth="1"/>
    <col min="5" max="6" width="2.85546875" customWidth="1"/>
    <col min="14" max="16" width="2.85546875" customWidth="1"/>
    <col min="17" max="17" width="9.140625" customWidth="1"/>
    <col min="26" max="26" width="9.140625" customWidth="1"/>
  </cols>
  <sheetData>
    <row r="1" spans="1:15">
      <c r="A1" s="2"/>
      <c r="B1" s="2"/>
      <c r="C1" s="2"/>
      <c r="D1" s="2"/>
      <c r="E1" s="2"/>
      <c r="F1" s="2"/>
      <c r="G1" s="2"/>
      <c r="H1" s="2"/>
      <c r="I1" s="2"/>
      <c r="J1" s="2"/>
      <c r="K1" s="2"/>
      <c r="L1" s="2"/>
      <c r="M1" s="2"/>
      <c r="N1" s="2"/>
      <c r="O1" s="2"/>
    </row>
    <row r="2" spans="1:15" ht="15" customHeight="1">
      <c r="A2" s="2"/>
      <c r="B2" s="1"/>
      <c r="C2" s="1"/>
      <c r="D2" s="1"/>
      <c r="E2" s="2"/>
      <c r="F2" s="92" t="s">
        <v>0</v>
      </c>
      <c r="G2" s="92"/>
      <c r="H2" s="92"/>
      <c r="I2" s="92"/>
      <c r="J2" s="92"/>
      <c r="K2" s="92"/>
      <c r="L2" s="92"/>
      <c r="M2" s="92"/>
      <c r="N2" s="92"/>
      <c r="O2" s="2"/>
    </row>
    <row r="3" spans="1:15" ht="15.75" customHeight="1">
      <c r="A3" s="2"/>
      <c r="B3" s="1"/>
      <c r="C3" s="1"/>
      <c r="D3" s="1"/>
      <c r="E3" s="2"/>
      <c r="F3" s="92"/>
      <c r="G3" s="92"/>
      <c r="H3" s="92"/>
      <c r="I3" s="92"/>
      <c r="J3" s="92"/>
      <c r="K3" s="92"/>
      <c r="L3" s="92"/>
      <c r="M3" s="92"/>
      <c r="N3" s="92"/>
      <c r="O3" s="2"/>
    </row>
    <row r="4" spans="1:15" ht="15" customHeight="1">
      <c r="A4" s="2"/>
      <c r="B4" s="1"/>
      <c r="C4" s="1"/>
      <c r="D4" s="1"/>
      <c r="E4" s="2"/>
      <c r="F4" s="93" t="s">
        <v>1</v>
      </c>
      <c r="G4" s="93"/>
      <c r="H4" s="93"/>
      <c r="I4" s="93"/>
      <c r="J4" s="93"/>
      <c r="K4" s="93"/>
      <c r="L4" s="93"/>
      <c r="M4" s="93"/>
      <c r="N4" s="93"/>
      <c r="O4" s="2"/>
    </row>
    <row r="5" spans="1:15" ht="15" customHeight="1">
      <c r="A5" s="2"/>
      <c r="B5" s="1"/>
      <c r="C5" s="1"/>
      <c r="D5" s="1"/>
      <c r="E5" s="2"/>
      <c r="F5" s="93"/>
      <c r="G5" s="93"/>
      <c r="H5" s="93"/>
      <c r="I5" s="93"/>
      <c r="J5" s="93"/>
      <c r="K5" s="93"/>
      <c r="L5" s="93"/>
      <c r="M5" s="93"/>
      <c r="N5" s="93"/>
      <c r="O5" s="2"/>
    </row>
    <row r="6" spans="1:15" ht="15" customHeight="1">
      <c r="A6" s="2"/>
      <c r="B6" s="2"/>
      <c r="C6" s="2"/>
      <c r="D6" s="2"/>
      <c r="E6" s="2"/>
      <c r="F6" s="2"/>
      <c r="G6" s="3"/>
      <c r="H6" s="3"/>
      <c r="I6" s="3"/>
      <c r="J6" s="3"/>
      <c r="K6" s="3"/>
      <c r="L6" s="3"/>
      <c r="M6" s="3"/>
      <c r="N6" s="2"/>
      <c r="O6" s="2"/>
    </row>
    <row r="7" spans="1:15" ht="7.5" customHeight="1">
      <c r="A7" s="53"/>
      <c r="B7" s="53"/>
      <c r="C7" s="53"/>
      <c r="D7" s="53"/>
      <c r="E7" s="53"/>
      <c r="F7" s="53"/>
      <c r="G7" s="53"/>
      <c r="H7" s="53"/>
      <c r="I7" s="53"/>
      <c r="J7" s="53"/>
      <c r="K7" s="53"/>
      <c r="L7" s="53"/>
      <c r="M7" s="53"/>
      <c r="N7" s="53"/>
      <c r="O7" s="53"/>
    </row>
    <row r="8" spans="1:15" ht="15" customHeight="1">
      <c r="A8" s="2"/>
      <c r="B8" s="2"/>
      <c r="C8" s="2"/>
      <c r="D8" s="2"/>
      <c r="E8" s="2"/>
      <c r="F8" s="2"/>
      <c r="G8" s="2"/>
      <c r="H8" s="2"/>
      <c r="I8" s="2"/>
      <c r="J8" s="2"/>
      <c r="K8" s="2"/>
      <c r="L8" s="2"/>
      <c r="M8" s="2"/>
      <c r="N8" s="2"/>
      <c r="O8" s="2"/>
    </row>
    <row r="9" spans="1:15" ht="15" customHeight="1">
      <c r="A9" s="2"/>
      <c r="B9" s="94" t="str">
        <f>IF(ISBLANK('🏥'!D14),"Your Organization", '🏥'!D14)</f>
        <v>Your Organization</v>
      </c>
      <c r="C9" s="94"/>
      <c r="D9" s="94"/>
      <c r="E9" s="94"/>
      <c r="F9" s="94"/>
      <c r="G9" s="94"/>
      <c r="H9" s="94"/>
      <c r="I9" s="94"/>
      <c r="J9" s="94"/>
      <c r="K9" s="94"/>
      <c r="L9" s="94"/>
      <c r="M9" s="94"/>
      <c r="N9" s="94"/>
      <c r="O9" s="2"/>
    </row>
    <row r="10" spans="1:15" ht="15" customHeight="1">
      <c r="A10" s="2"/>
      <c r="B10" s="94"/>
      <c r="C10" s="94"/>
      <c r="D10" s="94"/>
      <c r="E10" s="94"/>
      <c r="F10" s="94"/>
      <c r="G10" s="94"/>
      <c r="H10" s="94"/>
      <c r="I10" s="94"/>
      <c r="J10" s="94"/>
      <c r="K10" s="94"/>
      <c r="L10" s="94"/>
      <c r="M10" s="94"/>
      <c r="N10" s="94"/>
      <c r="O10" s="2"/>
    </row>
    <row r="11" spans="1:15">
      <c r="A11" s="2"/>
      <c r="B11" s="2"/>
      <c r="C11" s="2"/>
      <c r="D11" s="2"/>
      <c r="E11" s="2"/>
      <c r="F11" s="2"/>
      <c r="G11" s="2"/>
      <c r="H11" s="2"/>
      <c r="I11" s="2"/>
      <c r="J11" s="2"/>
      <c r="K11" s="2"/>
      <c r="L11" s="2"/>
      <c r="M11" s="2"/>
      <c r="N11" s="2"/>
      <c r="O11" s="2"/>
    </row>
    <row r="12" spans="1:15" ht="7.5" customHeight="1">
      <c r="A12" s="53"/>
      <c r="B12" s="53"/>
      <c r="C12" s="53"/>
      <c r="D12" s="53"/>
      <c r="E12" s="53"/>
      <c r="F12" s="53"/>
      <c r="G12" s="53"/>
      <c r="H12" s="53"/>
      <c r="I12" s="53"/>
      <c r="J12" s="53"/>
      <c r="K12" s="53"/>
      <c r="L12" s="53"/>
      <c r="M12" s="53"/>
      <c r="N12" s="53"/>
      <c r="O12" s="53"/>
    </row>
    <row r="13" spans="1:15">
      <c r="A13" s="2"/>
      <c r="B13" s="2"/>
      <c r="C13" s="2"/>
      <c r="D13" s="2"/>
      <c r="E13" s="2"/>
      <c r="F13" s="2"/>
      <c r="G13" s="2"/>
      <c r="H13" s="2"/>
      <c r="I13" s="2"/>
      <c r="J13" s="2"/>
      <c r="K13" s="2"/>
      <c r="L13" s="2"/>
      <c r="M13" s="2"/>
      <c r="N13" s="2"/>
      <c r="O13" s="2"/>
    </row>
    <row r="14" spans="1:15" ht="15.75" thickBot="1">
      <c r="A14" s="2"/>
      <c r="B14" s="4"/>
      <c r="C14" s="4"/>
      <c r="D14" s="4"/>
      <c r="E14" s="4"/>
      <c r="F14" s="4"/>
      <c r="G14" s="4"/>
      <c r="H14" s="4"/>
      <c r="I14" s="4"/>
      <c r="J14" s="4"/>
      <c r="K14" s="4"/>
      <c r="L14" s="4"/>
      <c r="M14" s="4"/>
      <c r="N14" s="4"/>
      <c r="O14" s="2"/>
    </row>
    <row r="15" spans="1:15">
      <c r="A15" s="2"/>
      <c r="B15" s="4"/>
      <c r="C15" s="64" t="s">
        <v>2</v>
      </c>
      <c r="D15" s="65"/>
      <c r="E15" s="65"/>
      <c r="F15" s="65"/>
      <c r="G15" s="65"/>
      <c r="H15" s="65"/>
      <c r="I15" s="65"/>
      <c r="J15" s="65"/>
      <c r="K15" s="65"/>
      <c r="L15" s="65"/>
      <c r="M15" s="66"/>
      <c r="N15" s="4"/>
      <c r="O15" s="2"/>
    </row>
    <row r="16" spans="1:15">
      <c r="A16" s="2"/>
      <c r="B16" s="4"/>
      <c r="C16" s="67"/>
      <c r="D16" s="68"/>
      <c r="E16" s="68"/>
      <c r="F16" s="68"/>
      <c r="G16" s="68"/>
      <c r="H16" s="68"/>
      <c r="I16" s="68"/>
      <c r="J16" s="68"/>
      <c r="K16" s="68"/>
      <c r="L16" s="68"/>
      <c r="M16" s="69"/>
      <c r="N16" s="4"/>
      <c r="O16" s="2"/>
    </row>
    <row r="17" spans="1:15" ht="15.75" thickBot="1">
      <c r="A17" s="2"/>
      <c r="B17" s="4"/>
      <c r="C17" s="70"/>
      <c r="D17" s="71"/>
      <c r="E17" s="71"/>
      <c r="F17" s="71"/>
      <c r="G17" s="71"/>
      <c r="H17" s="71"/>
      <c r="I17" s="71"/>
      <c r="J17" s="71"/>
      <c r="K17" s="71"/>
      <c r="L17" s="71"/>
      <c r="M17" s="72"/>
      <c r="N17" s="4"/>
      <c r="O17" s="2"/>
    </row>
    <row r="18" spans="1:15" ht="15.75" thickBot="1">
      <c r="A18" s="2"/>
      <c r="B18" s="4"/>
      <c r="C18" s="4"/>
      <c r="D18" s="4"/>
      <c r="E18" s="4"/>
      <c r="F18" s="4"/>
      <c r="G18" s="4"/>
      <c r="H18" s="4"/>
      <c r="I18" s="4"/>
      <c r="J18" s="4"/>
      <c r="K18" s="4"/>
      <c r="L18" s="4"/>
      <c r="M18" s="4"/>
      <c r="N18" s="4"/>
      <c r="O18" s="2"/>
    </row>
    <row r="19" spans="1:15" ht="16.5" thickTop="1" thickBot="1">
      <c r="A19" s="2"/>
      <c r="B19" s="4"/>
      <c r="C19" s="73" t="str">
        <f>UPPER(IF(O19&gt;0,"This workbook requires additional information","This workbook is ready for submission"))</f>
        <v>THIS WORKBOOK REQUIRES ADDITIONAL INFORMATION</v>
      </c>
      <c r="D19" s="74"/>
      <c r="E19" s="74"/>
      <c r="F19" s="74"/>
      <c r="G19" s="74"/>
      <c r="H19" s="74"/>
      <c r="I19" s="74"/>
      <c r="J19" s="74"/>
      <c r="K19" s="74"/>
      <c r="L19" s="74"/>
      <c r="M19" s="75"/>
      <c r="N19" s="4"/>
      <c r="O19" s="32">
        <f>SUM(O21:O49)</f>
        <v>17</v>
      </c>
    </row>
    <row r="20" spans="1:15" ht="16.5" thickTop="1" thickBot="1">
      <c r="A20" s="2"/>
      <c r="B20" s="4"/>
      <c r="C20" s="4"/>
      <c r="D20" s="4"/>
      <c r="E20" s="4"/>
      <c r="F20" s="4"/>
      <c r="G20" s="4"/>
      <c r="H20" s="4"/>
      <c r="I20" s="4"/>
      <c r="J20" s="4"/>
      <c r="K20" s="4"/>
      <c r="L20" s="4"/>
      <c r="M20" s="4"/>
      <c r="N20" s="4"/>
      <c r="O20" s="2"/>
    </row>
    <row r="21" spans="1:15" ht="15.75" customHeight="1" thickTop="1">
      <c r="A21" s="2"/>
      <c r="B21" s="4"/>
      <c r="C21" s="76" t="s">
        <v>3</v>
      </c>
      <c r="D21" s="77"/>
      <c r="E21" s="78"/>
      <c r="F21" s="4"/>
      <c r="G21" s="86" t="s">
        <v>4</v>
      </c>
      <c r="H21" s="87"/>
      <c r="I21" s="87"/>
      <c r="J21" s="87"/>
      <c r="K21" s="62" t="s">
        <v>5</v>
      </c>
      <c r="L21" s="82" t="s">
        <v>6</v>
      </c>
      <c r="M21" s="84" t="str">
        <f>IF(O21=0,"✅","❎")</f>
        <v>❎</v>
      </c>
      <c r="N21" s="4"/>
      <c r="O21" s="32">
        <f>'🏥'!A7</f>
        <v>8</v>
      </c>
    </row>
    <row r="22" spans="1:15" ht="15.75" customHeight="1" thickBot="1">
      <c r="A22" s="2"/>
      <c r="B22" s="4"/>
      <c r="C22" s="79"/>
      <c r="D22" s="80"/>
      <c r="E22" s="81"/>
      <c r="F22" s="4"/>
      <c r="G22" s="88"/>
      <c r="H22" s="89"/>
      <c r="I22" s="89"/>
      <c r="J22" s="89"/>
      <c r="K22" s="63"/>
      <c r="L22" s="83"/>
      <c r="M22" s="85"/>
      <c r="N22" s="4"/>
      <c r="O22" s="32"/>
    </row>
    <row r="23" spans="1:15" ht="16.5" thickTop="1" thickBot="1">
      <c r="A23" s="2"/>
      <c r="B23" s="4"/>
      <c r="C23" s="4"/>
      <c r="D23" s="4"/>
      <c r="E23" s="4"/>
      <c r="F23" s="4"/>
      <c r="G23" s="4"/>
      <c r="H23" s="4"/>
      <c r="I23" s="4"/>
      <c r="J23" s="4"/>
      <c r="K23" s="34"/>
      <c r="L23" s="4"/>
      <c r="M23" s="4"/>
      <c r="N23" s="4"/>
      <c r="O23" s="32"/>
    </row>
    <row r="24" spans="1:15" ht="15.75" customHeight="1" thickTop="1">
      <c r="A24" s="2"/>
      <c r="B24" s="4"/>
      <c r="C24" s="76" t="s">
        <v>7</v>
      </c>
      <c r="D24" s="77"/>
      <c r="E24" s="78"/>
      <c r="F24" s="4"/>
      <c r="G24" s="86" t="s">
        <v>8</v>
      </c>
      <c r="H24" s="87"/>
      <c r="I24" s="87"/>
      <c r="J24" s="87"/>
      <c r="K24" s="62">
        <f>COUNTA(Locations[Facilty/Group Name])</f>
        <v>0</v>
      </c>
      <c r="L24" s="82" t="s">
        <v>9</v>
      </c>
      <c r="M24" s="84" t="str">
        <f>IF(O24=0,"✅","❎")</f>
        <v>✅</v>
      </c>
      <c r="N24" s="5"/>
      <c r="O24" s="32">
        <f>'🌎'!A7</f>
        <v>0</v>
      </c>
    </row>
    <row r="25" spans="1:15" ht="15.75" customHeight="1" thickBot="1">
      <c r="A25" s="2"/>
      <c r="B25" s="4"/>
      <c r="C25" s="79"/>
      <c r="D25" s="80"/>
      <c r="E25" s="81"/>
      <c r="F25" s="4"/>
      <c r="G25" s="88"/>
      <c r="H25" s="89"/>
      <c r="I25" s="89"/>
      <c r="J25" s="89"/>
      <c r="K25" s="63"/>
      <c r="L25" s="83"/>
      <c r="M25" s="85"/>
      <c r="N25" s="5"/>
      <c r="O25" s="33"/>
    </row>
    <row r="26" spans="1:15" ht="16.5" thickTop="1" thickBot="1">
      <c r="A26" s="2"/>
      <c r="B26" s="4"/>
      <c r="C26" s="4"/>
      <c r="D26" s="4"/>
      <c r="E26" s="4"/>
      <c r="F26" s="4"/>
      <c r="G26" s="4"/>
      <c r="H26" s="4"/>
      <c r="I26" s="4"/>
      <c r="J26" s="4"/>
      <c r="K26" s="34"/>
      <c r="L26" s="4"/>
      <c r="M26" s="4"/>
      <c r="N26" s="4"/>
      <c r="O26" s="32"/>
    </row>
    <row r="27" spans="1:15" ht="15" customHeight="1" thickTop="1">
      <c r="A27" s="2"/>
      <c r="B27" s="4"/>
      <c r="C27" s="76" t="s">
        <v>10</v>
      </c>
      <c r="D27" s="77"/>
      <c r="E27" s="78"/>
      <c r="F27" s="4"/>
      <c r="G27" s="86" t="s">
        <v>11</v>
      </c>
      <c r="H27" s="87"/>
      <c r="I27" s="87"/>
      <c r="J27" s="87"/>
      <c r="K27" s="62">
        <f>COUNTA(Practitioners[Last Name])</f>
        <v>1</v>
      </c>
      <c r="L27" s="82" t="s">
        <v>12</v>
      </c>
      <c r="M27" s="84" t="str">
        <f>IF(O27=0,"✅","❎")</f>
        <v>❎</v>
      </c>
      <c r="N27" s="4"/>
      <c r="O27" s="32">
        <f>'🩺'!A7</f>
        <v>1</v>
      </c>
    </row>
    <row r="28" spans="1:15" ht="15" customHeight="1" thickBot="1">
      <c r="A28" s="2"/>
      <c r="B28" s="4"/>
      <c r="C28" s="79"/>
      <c r="D28" s="80"/>
      <c r="E28" s="81"/>
      <c r="F28" s="4"/>
      <c r="G28" s="88"/>
      <c r="H28" s="89"/>
      <c r="I28" s="89"/>
      <c r="J28" s="89"/>
      <c r="K28" s="63"/>
      <c r="L28" s="83"/>
      <c r="M28" s="85"/>
      <c r="N28" s="4"/>
      <c r="O28" s="32"/>
    </row>
    <row r="29" spans="1:15" ht="15" customHeight="1" thickTop="1" thickBot="1">
      <c r="A29" s="2"/>
      <c r="B29" s="4"/>
      <c r="C29" s="4"/>
      <c r="D29" s="4"/>
      <c r="E29" s="4"/>
      <c r="F29" s="4"/>
      <c r="G29" s="4"/>
      <c r="H29" s="4"/>
      <c r="I29" s="4"/>
      <c r="J29" s="4"/>
      <c r="K29" s="34"/>
      <c r="L29" s="4"/>
      <c r="M29" s="4"/>
      <c r="N29" s="4"/>
      <c r="O29" s="32"/>
    </row>
    <row r="30" spans="1:15" ht="15" customHeight="1" thickTop="1">
      <c r="A30" s="2"/>
      <c r="B30" s="4"/>
      <c r="C30" s="76" t="s">
        <v>13</v>
      </c>
      <c r="D30" s="77"/>
      <c r="E30" s="78"/>
      <c r="F30" s="4"/>
      <c r="G30" s="86" t="s">
        <v>14</v>
      </c>
      <c r="H30" s="87"/>
      <c r="I30" s="87"/>
      <c r="J30" s="90"/>
      <c r="K30" s="62">
        <f>COUNTA(Links[Practitioner])</f>
        <v>0</v>
      </c>
      <c r="L30" s="82" t="s">
        <v>15</v>
      </c>
      <c r="M30" s="84" t="str">
        <f>IF(O30=0,"✅","❎")</f>
        <v>❎</v>
      </c>
      <c r="N30" s="4"/>
      <c r="O30" s="32">
        <f>'🔗'!A7</f>
        <v>1</v>
      </c>
    </row>
    <row r="31" spans="1:15" ht="15" customHeight="1" thickBot="1">
      <c r="A31" s="2"/>
      <c r="B31" s="4"/>
      <c r="C31" s="79"/>
      <c r="D31" s="80"/>
      <c r="E31" s="81"/>
      <c r="F31" s="4"/>
      <c r="G31" s="88"/>
      <c r="H31" s="89"/>
      <c r="I31" s="89"/>
      <c r="J31" s="91"/>
      <c r="K31" s="63"/>
      <c r="L31" s="83"/>
      <c r="M31" s="85"/>
      <c r="N31" s="4"/>
      <c r="O31" s="32"/>
    </row>
    <row r="32" spans="1:15" ht="16.5" thickTop="1" thickBot="1">
      <c r="A32" s="2"/>
      <c r="B32" s="4"/>
      <c r="C32" s="4"/>
      <c r="D32" s="4"/>
      <c r="E32" s="4"/>
      <c r="F32" s="4"/>
      <c r="G32" s="4"/>
      <c r="H32" s="4"/>
      <c r="I32" s="4"/>
      <c r="J32" s="4"/>
      <c r="K32" s="34"/>
      <c r="L32" s="4"/>
      <c r="M32" s="4"/>
      <c r="N32" s="4"/>
      <c r="O32" s="32"/>
    </row>
    <row r="33" spans="1:15" ht="15.75" customHeight="1" thickTop="1">
      <c r="A33" s="2"/>
      <c r="B33" s="4"/>
      <c r="C33" s="76" t="s">
        <v>16</v>
      </c>
      <c r="D33" s="77"/>
      <c r="E33" s="78"/>
      <c r="F33" s="4"/>
      <c r="G33" s="86" t="s">
        <v>17</v>
      </c>
      <c r="H33" s="87"/>
      <c r="I33" s="87"/>
      <c r="J33" s="87"/>
      <c r="K33" s="62">
        <f>COUNTA(#REF!)</f>
        <v>1</v>
      </c>
      <c r="L33" s="82" t="s">
        <v>18</v>
      </c>
      <c r="M33" s="84" t="str">
        <f>IF(O33=0,"✅","❎")</f>
        <v>✅</v>
      </c>
      <c r="N33" s="4"/>
      <c r="O33" s="32">
        <f>'📇'!A7</f>
        <v>0</v>
      </c>
    </row>
    <row r="34" spans="1:15" ht="15.75" customHeight="1" thickBot="1">
      <c r="A34" s="2"/>
      <c r="B34" s="4"/>
      <c r="C34" s="79"/>
      <c r="D34" s="80"/>
      <c r="E34" s="81"/>
      <c r="F34" s="4"/>
      <c r="G34" s="88"/>
      <c r="H34" s="89"/>
      <c r="I34" s="89"/>
      <c r="J34" s="89"/>
      <c r="K34" s="63"/>
      <c r="L34" s="83"/>
      <c r="M34" s="85"/>
      <c r="N34" s="4"/>
      <c r="O34" s="32"/>
    </row>
    <row r="35" spans="1:15" ht="16.5" thickTop="1" thickBot="1">
      <c r="A35" s="2"/>
      <c r="B35" s="4"/>
      <c r="C35" s="4"/>
      <c r="D35" s="4"/>
      <c r="E35" s="4"/>
      <c r="F35" s="4"/>
      <c r="G35" s="4"/>
      <c r="H35" s="4"/>
      <c r="I35" s="4"/>
      <c r="J35" s="4"/>
      <c r="K35" s="34"/>
      <c r="L35" s="4"/>
      <c r="M35" s="4"/>
      <c r="N35" s="4"/>
      <c r="O35" s="32"/>
    </row>
    <row r="36" spans="1:15" ht="15.75" customHeight="1" thickTop="1">
      <c r="A36" s="2"/>
      <c r="B36" s="4"/>
      <c r="C36" s="76" t="s">
        <v>19</v>
      </c>
      <c r="D36" s="77"/>
      <c r="E36" s="78"/>
      <c r="F36" s="4"/>
      <c r="G36" s="86" t="s">
        <v>20</v>
      </c>
      <c r="H36" s="87"/>
      <c r="I36" s="87"/>
      <c r="J36" s="90"/>
      <c r="K36" s="62">
        <f>COUNTA(Codes[Code])</f>
        <v>0</v>
      </c>
      <c r="L36" s="82" t="s">
        <v>21</v>
      </c>
      <c r="M36" s="84" t="str">
        <f>IF(O36=0,"✅","❎")</f>
        <v>❎</v>
      </c>
      <c r="N36" s="4"/>
      <c r="O36" s="32">
        <f>'💲'!A7</f>
        <v>7</v>
      </c>
    </row>
    <row r="37" spans="1:15" ht="15.75" thickBot="1">
      <c r="A37" s="2"/>
      <c r="B37" s="4"/>
      <c r="C37" s="79"/>
      <c r="D37" s="80"/>
      <c r="E37" s="81"/>
      <c r="F37" s="4"/>
      <c r="G37" s="88"/>
      <c r="H37" s="89"/>
      <c r="I37" s="89"/>
      <c r="J37" s="91"/>
      <c r="K37" s="63"/>
      <c r="L37" s="83"/>
      <c r="M37" s="85"/>
      <c r="N37" s="4"/>
      <c r="O37" s="32"/>
    </row>
    <row r="38" spans="1:15" ht="15.75" thickTop="1">
      <c r="A38" s="2"/>
      <c r="B38" s="4"/>
      <c r="C38" s="4"/>
      <c r="D38" s="4"/>
      <c r="E38" s="4"/>
      <c r="F38" s="4"/>
      <c r="G38" s="4"/>
      <c r="H38" s="4"/>
      <c r="I38" s="4"/>
      <c r="J38" s="4"/>
      <c r="K38" s="4"/>
      <c r="L38" s="4"/>
      <c r="M38" s="4"/>
      <c r="N38" s="4"/>
      <c r="O38" s="32"/>
    </row>
    <row r="39" spans="1:15">
      <c r="A39" s="2"/>
      <c r="B39" s="4"/>
      <c r="C39" s="4"/>
      <c r="D39" s="4"/>
      <c r="E39" s="4"/>
      <c r="F39" s="4"/>
      <c r="G39" s="4"/>
      <c r="H39" s="4"/>
      <c r="I39" s="4"/>
      <c r="J39" s="4"/>
      <c r="K39" s="4"/>
      <c r="L39" s="4"/>
      <c r="M39" s="4"/>
      <c r="N39" s="4"/>
      <c r="O39" s="32"/>
    </row>
    <row r="40" spans="1:15">
      <c r="A40" s="2"/>
      <c r="B40" s="4"/>
      <c r="C40" s="4"/>
      <c r="D40" s="4"/>
      <c r="E40" s="4"/>
      <c r="F40" s="4"/>
      <c r="G40" s="4"/>
      <c r="H40" s="4"/>
      <c r="I40" s="4"/>
      <c r="J40" s="4"/>
      <c r="K40" s="4"/>
      <c r="L40" s="4"/>
      <c r="M40" s="4"/>
      <c r="N40" s="4"/>
      <c r="O40" s="32"/>
    </row>
    <row r="41" spans="1:15">
      <c r="A41" s="2"/>
      <c r="B41" s="4"/>
      <c r="C41" s="4"/>
      <c r="D41" s="4"/>
      <c r="E41" s="4"/>
      <c r="F41" s="4"/>
      <c r="G41" s="4"/>
      <c r="H41" s="4"/>
      <c r="I41" s="4"/>
      <c r="J41" s="4"/>
      <c r="K41" s="4"/>
      <c r="L41" s="4"/>
      <c r="M41" s="4"/>
      <c r="N41" s="4"/>
      <c r="O41" s="32"/>
    </row>
    <row r="42" spans="1:15">
      <c r="A42" s="2"/>
      <c r="B42" s="4"/>
      <c r="C42" s="4"/>
      <c r="D42" s="4"/>
      <c r="E42" s="4"/>
      <c r="F42" s="4"/>
      <c r="G42" s="4"/>
      <c r="H42" s="4"/>
      <c r="I42" s="4"/>
      <c r="J42" s="4"/>
      <c r="K42" s="4"/>
      <c r="L42" s="4"/>
      <c r="M42" s="4"/>
      <c r="N42" s="4"/>
      <c r="O42" s="32"/>
    </row>
    <row r="43" spans="1:15">
      <c r="A43" s="2"/>
      <c r="B43" s="4"/>
      <c r="C43" s="4"/>
      <c r="D43" s="4"/>
      <c r="E43" s="4"/>
      <c r="F43" s="4"/>
      <c r="G43" s="4"/>
      <c r="H43" s="4"/>
      <c r="I43" s="4"/>
      <c r="J43" s="4"/>
      <c r="K43" s="4"/>
      <c r="L43" s="4"/>
      <c r="M43" s="4"/>
      <c r="N43" s="4"/>
      <c r="O43" s="32"/>
    </row>
    <row r="44" spans="1:15">
      <c r="A44" s="2"/>
      <c r="B44" s="4"/>
      <c r="C44" s="4"/>
      <c r="D44" s="4"/>
      <c r="E44" s="4"/>
      <c r="F44" s="4"/>
      <c r="G44" s="4"/>
      <c r="H44" s="4"/>
      <c r="I44" s="4"/>
      <c r="J44" s="4"/>
      <c r="K44" s="4"/>
      <c r="L44" s="4"/>
      <c r="M44" s="4"/>
      <c r="N44" s="4"/>
      <c r="O44" s="32"/>
    </row>
    <row r="45" spans="1:15">
      <c r="A45" s="2"/>
      <c r="B45" s="4"/>
      <c r="C45" s="4"/>
      <c r="D45" s="4"/>
      <c r="E45" s="4"/>
      <c r="F45" s="4"/>
      <c r="G45" s="4"/>
      <c r="H45" s="4"/>
      <c r="I45" s="4"/>
      <c r="J45" s="4"/>
      <c r="K45" s="4"/>
      <c r="L45" s="4"/>
      <c r="M45" s="4"/>
      <c r="N45" s="4"/>
      <c r="O45" s="32"/>
    </row>
    <row r="46" spans="1:15">
      <c r="A46" s="2"/>
      <c r="B46" s="4"/>
      <c r="C46" s="4"/>
      <c r="D46" s="4"/>
      <c r="E46" s="4"/>
      <c r="F46" s="4"/>
      <c r="G46" s="4"/>
      <c r="H46" s="4"/>
      <c r="I46" s="4"/>
      <c r="J46" s="4"/>
      <c r="K46" s="4"/>
      <c r="L46" s="4"/>
      <c r="M46" s="4"/>
      <c r="N46" s="4"/>
      <c r="O46" s="32"/>
    </row>
    <row r="47" spans="1:15">
      <c r="A47" s="2"/>
      <c r="B47" s="4"/>
      <c r="C47" s="4"/>
      <c r="D47" s="4"/>
      <c r="E47" s="4"/>
      <c r="F47" s="4"/>
      <c r="G47" s="4"/>
      <c r="H47" s="4"/>
      <c r="I47" s="4"/>
      <c r="J47" s="4"/>
      <c r="K47" s="4"/>
      <c r="L47" s="4"/>
      <c r="M47" s="4"/>
      <c r="N47" s="4"/>
      <c r="O47" s="32"/>
    </row>
    <row r="48" spans="1:15">
      <c r="A48" s="2"/>
      <c r="B48" s="4"/>
      <c r="C48" s="4"/>
      <c r="D48" s="4"/>
      <c r="E48" s="4"/>
      <c r="F48" s="4"/>
      <c r="G48" s="4"/>
      <c r="H48" s="4"/>
      <c r="I48" s="4"/>
      <c r="J48" s="4"/>
      <c r="K48" s="4"/>
      <c r="L48" s="4"/>
      <c r="M48" s="4"/>
      <c r="N48" s="4"/>
      <c r="O48" s="32"/>
    </row>
    <row r="49" spans="1:15">
      <c r="A49" s="2"/>
      <c r="B49" s="4"/>
      <c r="C49" s="4"/>
      <c r="D49" s="4"/>
      <c r="E49" s="4"/>
      <c r="F49" s="4"/>
      <c r="G49" s="4"/>
      <c r="H49" s="4"/>
      <c r="I49" s="4"/>
      <c r="J49" s="4"/>
      <c r="K49" s="4"/>
      <c r="L49" s="4"/>
      <c r="M49" s="4"/>
      <c r="N49" s="4"/>
      <c r="O49" s="32"/>
    </row>
    <row r="50" spans="1:15">
      <c r="A50" s="2"/>
      <c r="B50" s="2"/>
      <c r="C50" s="2"/>
      <c r="D50" s="2"/>
      <c r="E50" s="2"/>
      <c r="F50" s="2"/>
      <c r="G50" s="2"/>
      <c r="H50" s="2"/>
      <c r="I50" s="2"/>
      <c r="J50" s="2"/>
      <c r="K50" s="2"/>
      <c r="L50" s="2"/>
      <c r="M50" s="2"/>
      <c r="N50" s="2"/>
      <c r="O50" s="32"/>
    </row>
  </sheetData>
  <sheetProtection algorithmName="SHA-512" hashValue="DkBpzGSwSWUQg790RVXpXUep1qEU2DYO8X5R3yplpXhXm+qK7f13pFLqFj+Qs092XRbwtlmG0nmvkRrxsM94Vg==" saltValue="Fhk0ltItW+atyFtiNGqoFQ==" spinCount="100000" sheet="1" objects="1" scenarios="1" selectLockedCells="1"/>
  <mergeCells count="35">
    <mergeCell ref="L27:L28"/>
    <mergeCell ref="M27:M28"/>
    <mergeCell ref="G33:J34"/>
    <mergeCell ref="K33:K34"/>
    <mergeCell ref="K21:K22"/>
    <mergeCell ref="K30:K31"/>
    <mergeCell ref="F2:N3"/>
    <mergeCell ref="F4:N5"/>
    <mergeCell ref="B9:N10"/>
    <mergeCell ref="C21:E22"/>
    <mergeCell ref="C33:E34"/>
    <mergeCell ref="L21:L22"/>
    <mergeCell ref="M21:M22"/>
    <mergeCell ref="C24:E25"/>
    <mergeCell ref="C27:E28"/>
    <mergeCell ref="C30:E31"/>
    <mergeCell ref="L30:L31"/>
    <mergeCell ref="M30:M31"/>
    <mergeCell ref="G24:J25"/>
    <mergeCell ref="K24:K25"/>
    <mergeCell ref="C15:M17"/>
    <mergeCell ref="C19:M19"/>
    <mergeCell ref="K36:K37"/>
    <mergeCell ref="C36:E37"/>
    <mergeCell ref="L36:L37"/>
    <mergeCell ref="M36:M37"/>
    <mergeCell ref="G21:J22"/>
    <mergeCell ref="G36:J37"/>
    <mergeCell ref="G30:J31"/>
    <mergeCell ref="G27:J28"/>
    <mergeCell ref="K27:K28"/>
    <mergeCell ref="L33:L34"/>
    <mergeCell ref="M33:M34"/>
    <mergeCell ref="L24:L25"/>
    <mergeCell ref="M24:M25"/>
  </mergeCells>
  <conditionalFormatting sqref="C19:M19">
    <cfRule type="expression" dxfId="45" priority="1">
      <formula>$O$19 = 0</formula>
    </cfRule>
    <cfRule type="expression" dxfId="44" priority="2">
      <formula>$O$19&gt;0</formula>
    </cfRule>
  </conditionalFormatting>
  <conditionalFormatting sqref="M21">
    <cfRule type="expression" dxfId="43" priority="3">
      <formula>$O$21 = 0</formula>
    </cfRule>
    <cfRule type="expression" dxfId="42" priority="4">
      <formula>$O$21 &gt; 0</formula>
    </cfRule>
  </conditionalFormatting>
  <conditionalFormatting sqref="M24">
    <cfRule type="expression" dxfId="41" priority="7">
      <formula>$O$24 = 0</formula>
    </cfRule>
    <cfRule type="expression" dxfId="40" priority="8">
      <formula>$O$24 &gt;0</formula>
    </cfRule>
  </conditionalFormatting>
  <conditionalFormatting sqref="M27">
    <cfRule type="expression" dxfId="39" priority="9">
      <formula>$O$27 = 0</formula>
    </cfRule>
    <cfRule type="expression" dxfId="38" priority="10">
      <formula>$O$27 &gt;0</formula>
    </cfRule>
  </conditionalFormatting>
  <conditionalFormatting sqref="M30">
    <cfRule type="expression" dxfId="37" priority="11">
      <formula>$O$30 = 0</formula>
    </cfRule>
    <cfRule type="expression" dxfId="36" priority="12">
      <formula>$O$30 &gt;0</formula>
    </cfRule>
  </conditionalFormatting>
  <conditionalFormatting sqref="M33">
    <cfRule type="expression" dxfId="35" priority="5">
      <formula>$O$33 = 0</formula>
    </cfRule>
    <cfRule type="expression" dxfId="34" priority="6">
      <formula>$O$33 &gt; 0</formula>
    </cfRule>
  </conditionalFormatting>
  <conditionalFormatting sqref="M36">
    <cfRule type="expression" dxfId="33" priority="17">
      <formula>$O$36 = 0</formula>
    </cfRule>
    <cfRule type="expression" dxfId="32" priority="18">
      <formula>$O$36 &gt; 0</formula>
    </cfRule>
  </conditionalFormatting>
  <hyperlinks>
    <hyperlink ref="C21:E22" location="'🏥'!A1" display="ORGANIZATION" xr:uid="{1F957698-93FF-4C5F-BCD5-5BC3E9AD723F}"/>
    <hyperlink ref="C33:E34" location="'📇'!A1" display="CONTACTS" xr:uid="{E78153DA-B0EA-484C-8874-8AD7AD9C8E66}"/>
    <hyperlink ref="C24:E25" location="'🌎'!A1" display="LOCATIONS" xr:uid="{0D3E4733-3D10-425E-9B11-ECEF996E1A9F}"/>
    <hyperlink ref="C27:E28" location="'🩺'!A1" display="PRACTITIONERS" xr:uid="{8436A019-ED6E-4BD3-B221-9179E88ACA5B}"/>
    <hyperlink ref="C30:E31" location="'🔗'!A1" display="LINK TO LOCATION" xr:uid="{34AEC25A-5292-4091-A9F2-CAB6C2EC5FE9}"/>
    <hyperlink ref="C36:E37" location="'💲'!A1" display="BILLING &amp; CODES" xr:uid="{E5D2ACAC-9D6B-4470-8527-081529BEA8AD}"/>
  </hyperlinks>
  <printOptions horizontalCentered="1" verticalCentered="1"/>
  <pageMargins left="0.15" right="0.15" top="0.25" bottom="0.25" header="0.15" footer="0.15"/>
  <pageSetup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8D953-B9F0-4443-BDB1-D0BEA2375427}">
  <sheetPr>
    <tabColor rgb="FFED8800"/>
    <pageSetUpPr fitToPage="1"/>
  </sheetPr>
  <dimension ref="A1:AQ49"/>
  <sheetViews>
    <sheetView zoomScaleNormal="100" workbookViewId="0">
      <selection activeCell="S2" sqref="S2:S3"/>
    </sheetView>
  </sheetViews>
  <sheetFormatPr defaultRowHeight="15"/>
  <cols>
    <col min="1" max="2" width="2.85546875" customWidth="1"/>
    <col min="5" max="9" width="2.85546875" customWidth="1"/>
    <col min="12" max="12" width="2.85546875" customWidth="1"/>
    <col min="15" max="15" width="2.85546875" customWidth="1"/>
    <col min="17" max="17" width="2.85546875" customWidth="1"/>
    <col min="19" max="21" width="2.85546875" customWidth="1"/>
    <col min="22" max="22" width="11.85546875" hidden="1" customWidth="1"/>
    <col min="23" max="23" width="4.7109375" hidden="1" customWidth="1"/>
    <col min="24" max="24" width="6.42578125" hidden="1" customWidth="1"/>
    <col min="25" max="25" width="4.42578125" hidden="1" customWidth="1"/>
    <col min="26" max="26" width="5.5703125" hidden="1" customWidth="1"/>
    <col min="27" max="27" width="3.7109375" hidden="1" customWidth="1"/>
    <col min="28" max="28" width="6.7109375" hidden="1" customWidth="1"/>
    <col min="29" max="30" width="4" hidden="1" customWidth="1"/>
    <col min="31" max="31" width="8.5703125" hidden="1" customWidth="1"/>
    <col min="32" max="32" width="4" hidden="1" customWidth="1"/>
    <col min="33" max="33" width="30.140625" hidden="1" customWidth="1"/>
    <col min="34" max="34" width="18.85546875" hidden="1" customWidth="1"/>
    <col min="35" max="35" width="6.140625" hidden="1" customWidth="1"/>
    <col min="36" max="36" width="7" hidden="1" customWidth="1"/>
    <col min="37" max="37" width="7.28515625" hidden="1" customWidth="1"/>
    <col min="38" max="38" width="14.7109375" hidden="1" customWidth="1"/>
    <col min="39" max="39" width="12.7109375" hidden="1" customWidth="1"/>
  </cols>
  <sheetData>
    <row r="1" spans="1:39">
      <c r="A1" s="2"/>
      <c r="B1" s="2"/>
      <c r="C1" s="2"/>
      <c r="D1" s="2"/>
      <c r="E1" s="2"/>
      <c r="F1" s="2"/>
      <c r="G1" s="2"/>
      <c r="H1" s="2"/>
      <c r="I1" s="2"/>
      <c r="J1" s="2"/>
      <c r="K1" s="2"/>
      <c r="L1" s="2"/>
      <c r="M1" s="2"/>
      <c r="N1" s="2"/>
      <c r="O1" s="2"/>
      <c r="P1" s="2"/>
      <c r="Q1" s="2"/>
      <c r="R1" s="2"/>
      <c r="S1" s="2"/>
      <c r="T1" s="2"/>
      <c r="U1" s="53"/>
      <c r="V1" s="53"/>
      <c r="W1" s="53"/>
      <c r="X1" s="53"/>
      <c r="Y1" s="53"/>
      <c r="Z1" s="53"/>
      <c r="AA1" s="53"/>
      <c r="AB1" s="53"/>
      <c r="AC1" s="53"/>
      <c r="AD1" s="53"/>
      <c r="AE1" s="53"/>
      <c r="AF1" s="53"/>
      <c r="AG1" s="53"/>
      <c r="AH1" s="53"/>
      <c r="AI1" s="53"/>
      <c r="AJ1" s="53"/>
      <c r="AK1" s="53"/>
      <c r="AL1" s="53"/>
      <c r="AM1" s="53"/>
    </row>
    <row r="2" spans="1:39" ht="15" customHeight="1">
      <c r="A2" s="2"/>
      <c r="B2" s="1"/>
      <c r="C2" s="1"/>
      <c r="D2" s="1"/>
      <c r="E2" s="2"/>
      <c r="F2" s="92" t="s">
        <v>0</v>
      </c>
      <c r="G2" s="92"/>
      <c r="H2" s="92"/>
      <c r="I2" s="92"/>
      <c r="J2" s="92"/>
      <c r="K2" s="92"/>
      <c r="L2" s="92"/>
      <c r="M2" s="92"/>
      <c r="N2" s="92"/>
      <c r="O2" s="92"/>
      <c r="P2" s="92"/>
      <c r="Q2" s="92"/>
      <c r="R2" s="92"/>
      <c r="S2" s="113"/>
      <c r="T2" s="2"/>
      <c r="U2" s="53"/>
      <c r="V2" s="53"/>
      <c r="W2" s="53"/>
      <c r="X2" s="53"/>
      <c r="Y2" s="53"/>
      <c r="Z2" s="53"/>
      <c r="AA2" s="53"/>
      <c r="AB2" s="53"/>
      <c r="AC2" s="53"/>
      <c r="AD2" s="53"/>
      <c r="AE2" s="53"/>
      <c r="AF2" s="53"/>
      <c r="AG2" s="53"/>
      <c r="AH2" s="53"/>
      <c r="AI2" s="53"/>
      <c r="AJ2" s="53"/>
      <c r="AK2" s="53"/>
      <c r="AL2" s="53"/>
      <c r="AM2" s="53"/>
    </row>
    <row r="3" spans="1:39" ht="15.75" customHeight="1">
      <c r="A3" s="2"/>
      <c r="B3" s="1"/>
      <c r="C3" s="1"/>
      <c r="D3" s="1"/>
      <c r="E3" s="2"/>
      <c r="F3" s="92"/>
      <c r="G3" s="92"/>
      <c r="H3" s="92"/>
      <c r="I3" s="92"/>
      <c r="J3" s="92"/>
      <c r="K3" s="92"/>
      <c r="L3" s="92"/>
      <c r="M3" s="92"/>
      <c r="N3" s="92"/>
      <c r="O3" s="92"/>
      <c r="P3" s="92"/>
      <c r="Q3" s="92"/>
      <c r="R3" s="92"/>
      <c r="S3" s="113"/>
      <c r="T3" s="2"/>
      <c r="U3" s="53"/>
      <c r="V3" s="53"/>
      <c r="W3" s="53"/>
      <c r="X3" s="53"/>
      <c r="Y3" s="53"/>
      <c r="Z3" s="53"/>
      <c r="AA3" s="53"/>
      <c r="AB3" s="53"/>
      <c r="AC3" s="53"/>
      <c r="AD3" s="53"/>
      <c r="AE3" s="53"/>
      <c r="AF3" s="53"/>
      <c r="AG3" s="53"/>
      <c r="AH3" s="53"/>
      <c r="AI3" s="53"/>
      <c r="AJ3" s="53"/>
      <c r="AK3" s="53"/>
      <c r="AL3" s="53"/>
      <c r="AM3" s="53"/>
    </row>
    <row r="4" spans="1:39" ht="15" customHeight="1">
      <c r="A4" s="2"/>
      <c r="B4" s="2"/>
      <c r="C4" s="2"/>
      <c r="D4" s="2"/>
      <c r="E4" s="2"/>
      <c r="F4" s="2"/>
      <c r="G4" s="2"/>
      <c r="H4" s="2"/>
      <c r="I4" s="2"/>
      <c r="J4" s="3"/>
      <c r="K4" s="3"/>
      <c r="L4" s="3"/>
      <c r="M4" s="3"/>
      <c r="N4" s="3"/>
      <c r="O4" s="3"/>
      <c r="P4" s="3"/>
      <c r="Q4" s="3"/>
      <c r="R4" s="3"/>
      <c r="S4" s="2"/>
      <c r="T4" s="2"/>
      <c r="U4" s="53"/>
      <c r="V4" s="53"/>
      <c r="W4" s="53"/>
      <c r="X4" s="53"/>
      <c r="Y4" s="53"/>
      <c r="Z4" s="53"/>
      <c r="AA4" s="53"/>
      <c r="AB4" s="53"/>
      <c r="AC4" s="53"/>
      <c r="AD4" s="53"/>
      <c r="AE4" s="53"/>
      <c r="AF4" s="53"/>
      <c r="AG4" s="53"/>
      <c r="AH4" s="53"/>
      <c r="AI4" s="53"/>
      <c r="AJ4" s="53"/>
      <c r="AK4" s="53"/>
      <c r="AL4" s="53"/>
      <c r="AM4" s="53"/>
    </row>
    <row r="5" spans="1:39" ht="7.5" customHeight="1">
      <c r="A5" s="53"/>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row>
    <row r="6" spans="1:39" ht="15" customHeight="1">
      <c r="A6" s="2"/>
      <c r="B6" s="2"/>
      <c r="C6" s="2"/>
      <c r="D6" s="2"/>
      <c r="E6" s="2"/>
      <c r="F6" s="2"/>
      <c r="G6" s="2"/>
      <c r="H6" s="2"/>
      <c r="I6" s="2"/>
      <c r="J6" s="2"/>
      <c r="K6" s="2"/>
      <c r="L6" s="2"/>
      <c r="M6" s="2"/>
      <c r="N6" s="2"/>
      <c r="O6" s="2"/>
      <c r="P6" s="2"/>
      <c r="Q6" s="2"/>
      <c r="R6" s="2"/>
      <c r="S6" s="2"/>
      <c r="T6" s="2"/>
      <c r="U6" s="53"/>
      <c r="V6" s="53"/>
      <c r="W6" s="53"/>
      <c r="X6" s="53"/>
      <c r="Y6" s="53"/>
      <c r="Z6" s="53"/>
      <c r="AA6" s="53"/>
      <c r="AB6" s="53"/>
      <c r="AC6" s="53"/>
      <c r="AD6" s="53"/>
      <c r="AE6" s="53"/>
      <c r="AF6" s="53"/>
      <c r="AG6" s="53"/>
      <c r="AH6" s="53"/>
      <c r="AI6" s="53"/>
      <c r="AJ6" s="53"/>
      <c r="AK6" s="53"/>
      <c r="AL6" s="53"/>
      <c r="AM6" s="53"/>
    </row>
    <row r="7" spans="1:39" ht="15" customHeight="1">
      <c r="A7" s="13">
        <f>SUM(T12:T48)</f>
        <v>8</v>
      </c>
      <c r="B7" s="114" t="s">
        <v>6</v>
      </c>
      <c r="C7" s="114"/>
      <c r="D7" s="114"/>
      <c r="E7" s="114"/>
      <c r="F7" s="115"/>
      <c r="G7" s="119" t="s">
        <v>22</v>
      </c>
      <c r="H7" s="120"/>
      <c r="I7" s="120"/>
      <c r="J7" s="120"/>
      <c r="K7" s="120"/>
      <c r="L7" s="120"/>
      <c r="M7" s="120"/>
      <c r="N7" s="120"/>
      <c r="O7" s="120"/>
      <c r="P7" s="120"/>
      <c r="Q7" s="120"/>
      <c r="R7" s="120"/>
      <c r="S7" s="120"/>
      <c r="T7" s="2"/>
      <c r="U7" s="53"/>
      <c r="V7" s="53"/>
      <c r="W7" s="53"/>
      <c r="X7" s="53"/>
      <c r="Y7" s="53"/>
      <c r="Z7" s="53"/>
      <c r="AA7" s="53"/>
      <c r="AB7" s="53"/>
      <c r="AC7" s="53"/>
      <c r="AD7" s="53"/>
      <c r="AE7" s="53"/>
      <c r="AF7" s="53"/>
      <c r="AG7" s="53"/>
      <c r="AH7" s="53"/>
      <c r="AI7" s="53"/>
      <c r="AJ7" s="53"/>
      <c r="AK7" s="53"/>
      <c r="AL7" s="53"/>
      <c r="AM7" s="53"/>
    </row>
    <row r="8" spans="1:39" ht="15" customHeight="1">
      <c r="A8" s="2"/>
      <c r="B8" s="114"/>
      <c r="C8" s="114"/>
      <c r="D8" s="114"/>
      <c r="E8" s="114"/>
      <c r="F8" s="115"/>
      <c r="G8" s="119"/>
      <c r="H8" s="120"/>
      <c r="I8" s="120"/>
      <c r="J8" s="120"/>
      <c r="K8" s="120"/>
      <c r="L8" s="120"/>
      <c r="M8" s="120"/>
      <c r="N8" s="120"/>
      <c r="O8" s="120"/>
      <c r="P8" s="120"/>
      <c r="Q8" s="120"/>
      <c r="R8" s="120"/>
      <c r="S8" s="120"/>
      <c r="T8" s="2"/>
      <c r="U8" s="53"/>
      <c r="V8" s="53"/>
      <c r="W8" s="53"/>
      <c r="X8" s="53"/>
      <c r="Y8" s="53"/>
      <c r="Z8" s="53"/>
      <c r="AA8" s="53"/>
      <c r="AB8" s="53"/>
      <c r="AC8" s="53"/>
      <c r="AD8" s="53"/>
      <c r="AE8" s="53"/>
      <c r="AF8" s="53"/>
      <c r="AG8" s="53"/>
      <c r="AH8" s="53"/>
      <c r="AI8" s="53"/>
      <c r="AJ8" s="53"/>
      <c r="AK8" s="53"/>
      <c r="AL8" s="53"/>
      <c r="AM8" s="53"/>
    </row>
    <row r="9" spans="1:39">
      <c r="A9" s="2"/>
      <c r="B9" s="2"/>
      <c r="C9" s="2"/>
      <c r="D9" s="2"/>
      <c r="E9" s="2"/>
      <c r="F9" s="2"/>
      <c r="G9" s="2"/>
      <c r="H9" s="2"/>
      <c r="I9" s="2"/>
      <c r="J9" s="2"/>
      <c r="K9" s="2"/>
      <c r="L9" s="2"/>
      <c r="M9" s="2"/>
      <c r="N9" s="2"/>
      <c r="O9" s="2"/>
      <c r="P9" s="2"/>
      <c r="Q9" s="2"/>
      <c r="R9" s="2"/>
      <c r="S9" s="2"/>
      <c r="T9" s="2"/>
      <c r="U9" s="53"/>
      <c r="V9" s="53"/>
      <c r="W9" s="53"/>
      <c r="X9" s="53"/>
      <c r="Y9" s="53"/>
      <c r="Z9" s="53"/>
      <c r="AA9" s="53"/>
      <c r="AB9" s="53"/>
      <c r="AC9" s="53"/>
      <c r="AD9" s="53"/>
      <c r="AE9" s="53"/>
      <c r="AF9" s="53"/>
      <c r="AG9" s="53"/>
      <c r="AH9" s="53"/>
      <c r="AI9" s="53"/>
      <c r="AJ9" s="53"/>
      <c r="AK9" s="53"/>
      <c r="AL9" s="53"/>
      <c r="AM9" s="53"/>
    </row>
    <row r="10" spans="1:39" ht="7.5" customHeight="1">
      <c r="A10" s="53"/>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row>
    <row r="11" spans="1:39">
      <c r="A11" s="2"/>
      <c r="B11" s="2"/>
      <c r="C11" s="2"/>
      <c r="D11" s="2"/>
      <c r="E11" s="2"/>
      <c r="F11" s="2"/>
      <c r="G11" s="2"/>
      <c r="H11" s="2"/>
      <c r="I11" s="2"/>
      <c r="J11" s="2"/>
      <c r="K11" s="2"/>
      <c r="L11" s="2"/>
      <c r="M11" s="2"/>
      <c r="N11" s="2"/>
      <c r="O11" s="2"/>
      <c r="P11" s="2"/>
      <c r="Q11" s="2"/>
      <c r="R11" s="2"/>
      <c r="S11" s="2"/>
      <c r="T11" s="2"/>
      <c r="U11" s="53"/>
      <c r="V11" s="53"/>
      <c r="W11" s="53"/>
      <c r="X11" s="53"/>
      <c r="Y11" s="53"/>
      <c r="Z11" s="53"/>
      <c r="AA11" s="53"/>
      <c r="AB11" s="53"/>
      <c r="AC11" s="53"/>
      <c r="AD11" s="53"/>
      <c r="AE11" s="53"/>
      <c r="AF11" s="53"/>
      <c r="AG11" s="53"/>
      <c r="AH11" s="53"/>
      <c r="AI11" s="53"/>
      <c r="AJ11" s="53"/>
      <c r="AK11" s="53"/>
      <c r="AL11" s="53"/>
      <c r="AM11" s="53"/>
    </row>
    <row r="12" spans="1:39">
      <c r="A12" s="2"/>
      <c r="B12" s="4"/>
      <c r="C12" s="4"/>
      <c r="D12" s="4"/>
      <c r="E12" s="4"/>
      <c r="F12" s="4"/>
      <c r="G12" s="4"/>
      <c r="H12" s="4"/>
      <c r="I12" s="4"/>
      <c r="J12" s="4"/>
      <c r="K12" s="4"/>
      <c r="L12" s="4"/>
      <c r="M12" s="4"/>
      <c r="N12" s="4"/>
      <c r="O12" s="4"/>
      <c r="P12" s="4"/>
      <c r="Q12" s="4"/>
      <c r="R12" s="4"/>
      <c r="S12" s="4"/>
      <c r="T12" s="2"/>
      <c r="U12" s="53"/>
      <c r="V12" s="53" t="s">
        <v>23</v>
      </c>
      <c r="W12" s="53" t="s">
        <v>24</v>
      </c>
      <c r="X12" s="53" t="s">
        <v>25</v>
      </c>
      <c r="Y12" s="53" t="s">
        <v>26</v>
      </c>
      <c r="Z12" s="53" t="s">
        <v>27</v>
      </c>
      <c r="AA12" s="53" t="s">
        <v>28</v>
      </c>
      <c r="AB12" s="53" t="s">
        <v>29</v>
      </c>
      <c r="AC12" s="53" t="s">
        <v>30</v>
      </c>
      <c r="AD12" s="53" t="s">
        <v>31</v>
      </c>
      <c r="AE12" s="53" t="s">
        <v>32</v>
      </c>
      <c r="AF12" s="53" t="s">
        <v>33</v>
      </c>
      <c r="AG12" s="53" t="s">
        <v>34</v>
      </c>
      <c r="AH12" s="53" t="s">
        <v>35</v>
      </c>
      <c r="AI12" s="53" t="s">
        <v>36</v>
      </c>
      <c r="AJ12" s="53" t="s">
        <v>37</v>
      </c>
      <c r="AK12" s="53" t="s">
        <v>38</v>
      </c>
      <c r="AL12" s="53" t="s">
        <v>39</v>
      </c>
      <c r="AM12" s="53" t="s">
        <v>40</v>
      </c>
    </row>
    <row r="13" spans="1:39" ht="15.75" customHeight="1" thickBot="1">
      <c r="A13" s="2"/>
      <c r="B13" s="4"/>
      <c r="C13" s="102" t="s">
        <v>41</v>
      </c>
      <c r="D13" s="102"/>
      <c r="E13" s="102"/>
      <c r="F13" s="102"/>
      <c r="G13" s="102"/>
      <c r="H13" s="102"/>
      <c r="I13" s="102"/>
      <c r="J13" s="102"/>
      <c r="K13" s="102"/>
      <c r="L13" s="102"/>
      <c r="M13" s="102"/>
      <c r="N13" s="102"/>
      <c r="O13" s="102"/>
      <c r="P13" s="102"/>
      <c r="Q13" s="102"/>
      <c r="R13" s="103"/>
      <c r="S13" s="4"/>
      <c r="T13" s="2"/>
      <c r="U13" s="53"/>
      <c r="V13" s="18" t="str">
        <f>IF(LEN(D14)&gt;0,D14,"")</f>
        <v/>
      </c>
      <c r="W13" s="18" t="str">
        <f>IF(LEN(D15)&gt;0,D15,"")</f>
        <v/>
      </c>
      <c r="X13" s="18" t="str">
        <f>IF(LEN(D18)&gt;0,D18,"")</f>
        <v/>
      </c>
      <c r="Y13" s="18" t="str">
        <f>IF(LEN(D19)&gt;0,D19,"")</f>
        <v/>
      </c>
      <c r="Z13" s="18" t="str">
        <f>IF(LEN(D20)&gt;0,D20,"")</f>
        <v/>
      </c>
      <c r="AA13" s="18" t="str">
        <f>IF(LEN(D21)&gt;0,D21,"")</f>
        <v/>
      </c>
      <c r="AB13" s="18" t="str">
        <f>IF(LEN(D24)&gt;0,D24,"")</f>
        <v/>
      </c>
      <c r="AC13" s="18" t="str">
        <f>IF(LEN(D25)&gt;0,D25,"")</f>
        <v/>
      </c>
      <c r="AD13" s="18" t="str">
        <f>IF(LEN(D28)&gt;0,D28,"")</f>
        <v/>
      </c>
      <c r="AE13" s="18" t="str">
        <f>IF(LEN(D31)&gt;0,D31,"")</f>
        <v/>
      </c>
      <c r="AF13" s="18" t="str">
        <f>IF(LEN(D34)&gt;0,D34,"")</f>
        <v>Yes</v>
      </c>
      <c r="AG13" s="18" t="b">
        <v>0</v>
      </c>
      <c r="AH13" s="18" t="b">
        <v>0</v>
      </c>
      <c r="AI13" s="18" t="b">
        <v>0</v>
      </c>
      <c r="AJ13" s="18" t="b">
        <v>0</v>
      </c>
      <c r="AK13" s="18" t="str">
        <f>IF(LEN(D38)&gt;0,D38,"")</f>
        <v>No</v>
      </c>
      <c r="AL13" s="18">
        <f>IF(H38="Indicate the service(s)", "",H38)</f>
        <v>0</v>
      </c>
      <c r="AM13" s="18" t="str">
        <f>IF(LEN(D41)&gt;0,D41,"")</f>
        <v>Clinic | Provider</v>
      </c>
    </row>
    <row r="14" spans="1:39" ht="15.75" customHeight="1" thickBot="1">
      <c r="A14" s="2"/>
      <c r="B14" s="4"/>
      <c r="C14" s="8" t="s">
        <v>42</v>
      </c>
      <c r="D14" s="95"/>
      <c r="E14" s="96"/>
      <c r="F14" s="96"/>
      <c r="G14" s="96"/>
      <c r="H14" s="96"/>
      <c r="I14" s="96"/>
      <c r="J14" s="96"/>
      <c r="K14" s="96"/>
      <c r="L14" s="96"/>
      <c r="M14" s="96"/>
      <c r="N14" s="96"/>
      <c r="O14" s="96"/>
      <c r="P14" s="96"/>
      <c r="Q14" s="96"/>
      <c r="R14" s="97"/>
      <c r="S14" s="14" t="str">
        <f>IF(LEN(D14)&gt;0,"✅","❎")</f>
        <v>❎</v>
      </c>
      <c r="T14" s="13">
        <f>IF(LEN(D14)&gt;0,0,1)</f>
        <v>1</v>
      </c>
      <c r="U14" s="53"/>
      <c r="V14" s="53"/>
      <c r="W14" s="53"/>
      <c r="X14" s="53"/>
      <c r="Y14" s="11"/>
      <c r="Z14" s="53"/>
      <c r="AA14" s="53"/>
      <c r="AB14" s="53"/>
      <c r="AC14" s="53"/>
      <c r="AD14" s="53"/>
      <c r="AE14" s="53"/>
      <c r="AF14" s="53"/>
      <c r="AG14" s="53"/>
      <c r="AH14" s="53"/>
      <c r="AI14" s="53"/>
      <c r="AJ14" s="53"/>
      <c r="AK14" s="53"/>
      <c r="AL14" s="53"/>
      <c r="AM14" s="53"/>
    </row>
    <row r="15" spans="1:39" ht="15.75" customHeight="1" thickBot="1">
      <c r="A15" s="2"/>
      <c r="B15" s="4"/>
      <c r="C15" s="8" t="s">
        <v>24</v>
      </c>
      <c r="D15" s="95"/>
      <c r="E15" s="96"/>
      <c r="F15" s="96"/>
      <c r="G15" s="96"/>
      <c r="H15" s="96"/>
      <c r="I15" s="96"/>
      <c r="J15" s="96"/>
      <c r="K15" s="96"/>
      <c r="L15" s="96"/>
      <c r="M15" s="96"/>
      <c r="N15" s="96"/>
      <c r="O15" s="96"/>
      <c r="P15" s="96"/>
      <c r="Q15" s="96"/>
      <c r="R15" s="97"/>
      <c r="S15" s="4"/>
      <c r="T15" s="2"/>
      <c r="U15" s="53"/>
      <c r="V15" s="53"/>
      <c r="W15" s="53"/>
      <c r="X15" s="53"/>
      <c r="Y15" s="53"/>
      <c r="Z15" s="53"/>
      <c r="AA15" s="53"/>
      <c r="AB15" s="53"/>
      <c r="AC15" s="53"/>
      <c r="AD15" s="53"/>
      <c r="AE15" s="53"/>
      <c r="AF15" s="53"/>
      <c r="AG15" s="53"/>
      <c r="AH15" s="53"/>
      <c r="AI15" s="53"/>
      <c r="AJ15" s="53"/>
      <c r="AK15" s="53"/>
      <c r="AL15" s="53"/>
      <c r="AM15" s="53"/>
    </row>
    <row r="16" spans="1:39" ht="15.75" customHeight="1" thickBot="1">
      <c r="A16" s="2"/>
      <c r="B16" s="4"/>
      <c r="C16" s="6"/>
      <c r="D16" s="6"/>
      <c r="E16" s="6"/>
      <c r="F16" s="4"/>
      <c r="G16" s="4"/>
      <c r="H16" s="4"/>
      <c r="I16" s="4"/>
      <c r="J16" s="6"/>
      <c r="K16" s="6"/>
      <c r="L16" s="6"/>
      <c r="M16" s="6"/>
      <c r="N16" s="6"/>
      <c r="O16" s="6"/>
      <c r="P16" s="6"/>
      <c r="Q16" s="6"/>
      <c r="R16" s="6"/>
      <c r="S16" s="4"/>
      <c r="T16" s="2"/>
      <c r="U16" s="53"/>
      <c r="V16" s="53"/>
      <c r="W16" s="53"/>
      <c r="X16" s="53"/>
      <c r="Y16" s="53"/>
      <c r="Z16" s="53"/>
      <c r="AA16" s="53"/>
      <c r="AB16" s="53"/>
      <c r="AC16" s="53"/>
      <c r="AD16" s="53"/>
      <c r="AE16" s="53"/>
      <c r="AF16" s="53"/>
      <c r="AG16" s="53"/>
      <c r="AH16" s="53"/>
      <c r="AI16" s="53"/>
      <c r="AJ16" s="53"/>
      <c r="AK16" s="53"/>
      <c r="AL16" s="53"/>
      <c r="AM16" s="53"/>
    </row>
    <row r="17" spans="1:43" ht="15.75" thickBot="1">
      <c r="A17" s="2"/>
      <c r="B17" s="4"/>
      <c r="C17" s="36" t="s">
        <v>43</v>
      </c>
      <c r="D17" s="121"/>
      <c r="E17" s="121"/>
      <c r="F17" s="121"/>
      <c r="G17" s="121"/>
      <c r="H17" s="121"/>
      <c r="I17" s="121"/>
      <c r="J17" s="121"/>
      <c r="K17" s="121"/>
      <c r="L17" s="121"/>
      <c r="M17" s="121"/>
      <c r="N17" s="121"/>
      <c r="O17" s="121"/>
      <c r="P17" s="121"/>
      <c r="Q17" s="121"/>
      <c r="R17" s="122"/>
      <c r="S17" s="4"/>
      <c r="T17" s="13">
        <f>IF(LEN($D$17)&gt;0,1,0)</f>
        <v>0</v>
      </c>
      <c r="U17" s="53"/>
      <c r="V17" s="53"/>
      <c r="W17" s="53"/>
      <c r="X17" s="53"/>
      <c r="Y17" s="53"/>
      <c r="Z17" s="53"/>
      <c r="AA17" s="53"/>
      <c r="AB17" s="53"/>
      <c r="AC17" s="53"/>
      <c r="AD17" s="53"/>
      <c r="AE17" s="53"/>
      <c r="AF17" s="53"/>
      <c r="AG17" s="53"/>
      <c r="AH17" s="53"/>
      <c r="AI17" s="53"/>
      <c r="AJ17" s="53"/>
      <c r="AK17" s="53"/>
      <c r="AL17" s="53"/>
      <c r="AM17" s="53"/>
      <c r="AN17" s="59"/>
      <c r="AO17" s="60"/>
      <c r="AP17" s="61" t="s">
        <v>44</v>
      </c>
      <c r="AQ17" s="61" t="s">
        <v>45</v>
      </c>
    </row>
    <row r="18" spans="1:43" ht="15.75" customHeight="1" thickBot="1">
      <c r="A18" s="2"/>
      <c r="B18" s="4"/>
      <c r="C18" s="8" t="s">
        <v>25</v>
      </c>
      <c r="D18" s="95"/>
      <c r="E18" s="96"/>
      <c r="F18" s="96"/>
      <c r="G18" s="96"/>
      <c r="H18" s="96"/>
      <c r="I18" s="96"/>
      <c r="J18" s="96"/>
      <c r="K18" s="96"/>
      <c r="L18" s="96"/>
      <c r="M18" s="96"/>
      <c r="N18" s="96"/>
      <c r="O18" s="96"/>
      <c r="P18" s="96"/>
      <c r="Q18" s="96"/>
      <c r="R18" s="97"/>
      <c r="S18" s="14" t="str">
        <f>IF(LEN(D18)&gt;0,"✅","❎")</f>
        <v>❎</v>
      </c>
      <c r="T18" s="13">
        <f>IF(LEN(D18)&gt;0,0,1)</f>
        <v>1</v>
      </c>
      <c r="U18" s="53"/>
      <c r="V18" s="53"/>
      <c r="W18" s="53"/>
      <c r="X18" s="53"/>
      <c r="Y18" s="53"/>
      <c r="Z18" s="53"/>
      <c r="AA18" s="53"/>
      <c r="AB18" s="53"/>
      <c r="AC18" s="53"/>
      <c r="AD18" s="53"/>
      <c r="AE18" s="53"/>
      <c r="AF18" s="53"/>
      <c r="AG18" s="53"/>
      <c r="AH18" s="53"/>
      <c r="AI18" s="53"/>
      <c r="AJ18" s="53"/>
      <c r="AK18" s="53"/>
      <c r="AL18" s="53"/>
      <c r="AM18" s="53"/>
      <c r="AN18" s="123" t="s">
        <v>46</v>
      </c>
      <c r="AO18" s="124"/>
      <c r="AP18" s="124"/>
      <c r="AQ18" s="125"/>
    </row>
    <row r="19" spans="1:43" ht="15.75" customHeight="1" thickBot="1">
      <c r="A19" s="2"/>
      <c r="B19" s="4"/>
      <c r="C19" s="8" t="s">
        <v>26</v>
      </c>
      <c r="D19" s="95"/>
      <c r="E19" s="96"/>
      <c r="F19" s="96"/>
      <c r="G19" s="96"/>
      <c r="H19" s="96"/>
      <c r="I19" s="96"/>
      <c r="J19" s="96"/>
      <c r="K19" s="96"/>
      <c r="L19" s="96"/>
      <c r="M19" s="96"/>
      <c r="N19" s="96"/>
      <c r="O19" s="96"/>
      <c r="P19" s="96"/>
      <c r="Q19" s="96"/>
      <c r="R19" s="97"/>
      <c r="S19" s="14" t="str">
        <f>IF(LEN(D19)&gt;0,"✅","❎")</f>
        <v>❎</v>
      </c>
      <c r="T19" s="13">
        <f>IF(LEN(D19)&gt;0,0,1)</f>
        <v>1</v>
      </c>
      <c r="U19" s="53"/>
      <c r="V19" s="53"/>
      <c r="W19" s="53"/>
      <c r="X19" s="53"/>
      <c r="Y19" s="53"/>
      <c r="Z19" s="53"/>
      <c r="AA19" s="53"/>
      <c r="AB19" s="53"/>
      <c r="AC19" s="53"/>
      <c r="AD19" s="53"/>
      <c r="AE19" s="53"/>
      <c r="AF19" s="53"/>
      <c r="AG19" s="53"/>
      <c r="AH19" s="53"/>
      <c r="AI19" s="53"/>
      <c r="AJ19" s="53"/>
      <c r="AK19" s="53"/>
      <c r="AL19" s="53"/>
      <c r="AM19" s="53"/>
      <c r="AN19" s="126"/>
      <c r="AO19" s="127"/>
      <c r="AP19" s="127"/>
      <c r="AQ19" s="128"/>
    </row>
    <row r="20" spans="1:43" ht="15.75" thickBot="1">
      <c r="A20" s="2"/>
      <c r="B20" s="4"/>
      <c r="C20" s="8" t="s">
        <v>27</v>
      </c>
      <c r="D20" s="95"/>
      <c r="E20" s="96"/>
      <c r="F20" s="96"/>
      <c r="G20" s="96"/>
      <c r="H20" s="96"/>
      <c r="I20" s="96"/>
      <c r="J20" s="96"/>
      <c r="K20" s="96"/>
      <c r="L20" s="96"/>
      <c r="M20" s="96"/>
      <c r="N20" s="96"/>
      <c r="O20" s="96"/>
      <c r="P20" s="96"/>
      <c r="Q20" s="96"/>
      <c r="R20" s="97"/>
      <c r="S20" s="14" t="str">
        <f>IF(LEN(D20)&gt;0,"✅","❎")</f>
        <v>❎</v>
      </c>
      <c r="T20" s="13">
        <f>IF(LEN(D20)&gt;0,0,1)</f>
        <v>1</v>
      </c>
      <c r="U20" s="53"/>
      <c r="V20" s="53"/>
      <c r="W20" s="53"/>
      <c r="X20" s="53"/>
      <c r="Y20" s="53"/>
      <c r="Z20" s="53"/>
      <c r="AA20" s="53"/>
      <c r="AB20" s="53"/>
      <c r="AC20" s="53"/>
      <c r="AD20" s="53"/>
      <c r="AE20" s="53"/>
      <c r="AF20" s="53"/>
      <c r="AG20" s="53"/>
      <c r="AH20" s="53"/>
      <c r="AI20" s="53"/>
      <c r="AJ20" s="53"/>
      <c r="AK20" s="53"/>
      <c r="AL20" s="53"/>
      <c r="AM20" s="53"/>
      <c r="AN20" s="126"/>
      <c r="AO20" s="127"/>
      <c r="AP20" s="127"/>
      <c r="AQ20" s="128"/>
    </row>
    <row r="21" spans="1:43" ht="15.75" customHeight="1" thickBot="1">
      <c r="A21" s="2"/>
      <c r="B21" s="4"/>
      <c r="C21" s="8" t="s">
        <v>28</v>
      </c>
      <c r="D21" s="116"/>
      <c r="E21" s="117"/>
      <c r="F21" s="117"/>
      <c r="G21" s="117"/>
      <c r="H21" s="117"/>
      <c r="I21" s="117"/>
      <c r="J21" s="117"/>
      <c r="K21" s="117"/>
      <c r="L21" s="117"/>
      <c r="M21" s="117"/>
      <c r="N21" s="117"/>
      <c r="O21" s="117"/>
      <c r="P21" s="117"/>
      <c r="Q21" s="117"/>
      <c r="R21" s="118"/>
      <c r="S21" s="14" t="str">
        <f>IF(LEN(D21)&gt;0,"✅","❎")</f>
        <v>❎</v>
      </c>
      <c r="T21" s="13">
        <f>IF(LEN(D21)&gt;0,0,1)</f>
        <v>1</v>
      </c>
      <c r="U21" s="53"/>
      <c r="V21" s="53"/>
      <c r="W21" s="53"/>
      <c r="X21" s="53"/>
      <c r="Y21" s="53"/>
      <c r="Z21" s="53"/>
      <c r="AA21" s="53"/>
      <c r="AB21" s="53"/>
      <c r="AC21" s="53"/>
      <c r="AD21" s="53"/>
      <c r="AE21" s="53"/>
      <c r="AF21" s="53"/>
      <c r="AG21" s="53"/>
      <c r="AH21" s="53"/>
      <c r="AI21" s="53"/>
      <c r="AJ21" s="53"/>
      <c r="AK21" s="53"/>
      <c r="AL21" s="53"/>
      <c r="AM21" s="53"/>
      <c r="AN21" s="129"/>
      <c r="AO21" s="130"/>
      <c r="AP21" s="130"/>
      <c r="AQ21" s="131"/>
    </row>
    <row r="22" spans="1:43" ht="15.75" customHeight="1">
      <c r="A22" s="2"/>
      <c r="B22" s="4"/>
      <c r="C22" s="6"/>
      <c r="D22" s="6"/>
      <c r="E22" s="6"/>
      <c r="F22" s="4"/>
      <c r="G22" s="4"/>
      <c r="H22" s="4"/>
      <c r="I22" s="4"/>
      <c r="J22" s="6"/>
      <c r="K22" s="6"/>
      <c r="L22" s="6"/>
      <c r="M22" s="6"/>
      <c r="N22" s="6"/>
      <c r="O22" s="6"/>
      <c r="P22" s="6"/>
      <c r="Q22" s="6"/>
      <c r="R22" s="6"/>
      <c r="S22" s="4"/>
      <c r="T22" s="2"/>
      <c r="U22" s="53"/>
      <c r="V22" s="53"/>
      <c r="W22" s="53"/>
      <c r="X22" s="53"/>
      <c r="Y22" s="53"/>
      <c r="Z22" s="53"/>
      <c r="AA22" s="53"/>
      <c r="AB22" s="53"/>
      <c r="AC22" s="53"/>
      <c r="AD22" s="53"/>
      <c r="AE22" s="53"/>
      <c r="AF22" s="53"/>
      <c r="AG22" s="53"/>
      <c r="AH22" s="53"/>
      <c r="AI22" s="53"/>
      <c r="AJ22" s="53"/>
      <c r="AK22" s="53"/>
      <c r="AL22" s="53"/>
      <c r="AM22" s="53"/>
      <c r="AN22" s="53"/>
      <c r="AO22" s="53"/>
      <c r="AP22" s="53"/>
      <c r="AQ22" s="53"/>
    </row>
    <row r="23" spans="1:43" ht="15.75" thickBot="1">
      <c r="A23" s="2"/>
      <c r="B23" s="4"/>
      <c r="C23" s="7" t="s">
        <v>47</v>
      </c>
      <c r="D23" s="7"/>
      <c r="E23" s="7"/>
      <c r="F23" s="7"/>
      <c r="G23" s="7"/>
      <c r="H23" s="7"/>
      <c r="I23" s="7"/>
      <c r="J23" s="7"/>
      <c r="K23" s="7"/>
      <c r="L23" s="7"/>
      <c r="M23" s="7"/>
      <c r="N23" s="7"/>
      <c r="O23" s="7"/>
      <c r="P23" s="7"/>
      <c r="Q23" s="7"/>
      <c r="R23" s="46" t="s">
        <v>48</v>
      </c>
      <c r="S23" s="4"/>
      <c r="T23" s="2"/>
      <c r="U23" s="53"/>
      <c r="V23" s="53"/>
      <c r="W23" s="53"/>
      <c r="X23" s="53"/>
      <c r="Y23" s="53"/>
      <c r="Z23" s="53"/>
      <c r="AA23" s="53"/>
      <c r="AB23" s="53"/>
      <c r="AC23" s="53"/>
      <c r="AD23" s="53"/>
      <c r="AE23" s="53"/>
      <c r="AF23" s="53"/>
      <c r="AG23" s="53"/>
      <c r="AH23" s="53"/>
      <c r="AI23" s="53"/>
      <c r="AJ23" s="53"/>
      <c r="AK23" s="53"/>
      <c r="AL23" s="53"/>
      <c r="AM23" s="53"/>
      <c r="AN23" s="53"/>
      <c r="AO23" s="53"/>
      <c r="AP23" s="53"/>
      <c r="AQ23" s="53"/>
    </row>
    <row r="24" spans="1:43" ht="15.75" customHeight="1" thickBot="1">
      <c r="A24" s="2"/>
      <c r="B24" s="4"/>
      <c r="C24" s="8" t="s">
        <v>49</v>
      </c>
      <c r="D24" s="132"/>
      <c r="E24" s="133"/>
      <c r="F24" s="133"/>
      <c r="G24" s="133"/>
      <c r="H24" s="133"/>
      <c r="I24" s="133"/>
      <c r="J24" s="133"/>
      <c r="K24" s="133"/>
      <c r="L24" s="133"/>
      <c r="M24" s="133"/>
      <c r="N24" s="133"/>
      <c r="O24" s="133"/>
      <c r="P24" s="133"/>
      <c r="Q24" s="133"/>
      <c r="R24" s="134"/>
      <c r="S24" s="14" t="str">
        <f>IF(LEN(D24)&gt;0,"✅","❎")</f>
        <v>❎</v>
      </c>
      <c r="T24" s="13">
        <f>IF(LEN(D24)&gt;0,0,1)</f>
        <v>1</v>
      </c>
      <c r="U24" s="53"/>
      <c r="V24" s="53"/>
      <c r="W24" s="53"/>
      <c r="X24" s="53"/>
      <c r="Y24" s="53"/>
      <c r="Z24" s="53"/>
      <c r="AA24" s="53"/>
      <c r="AB24" s="53"/>
      <c r="AC24" s="53"/>
      <c r="AD24" s="53"/>
      <c r="AE24" s="53"/>
      <c r="AF24" s="53"/>
      <c r="AG24" s="53"/>
      <c r="AH24" s="53"/>
      <c r="AI24" s="53"/>
      <c r="AJ24" s="53"/>
      <c r="AK24" s="53"/>
      <c r="AL24" s="53"/>
      <c r="AM24" s="53"/>
      <c r="AN24" s="53"/>
      <c r="AO24" s="53"/>
      <c r="AP24" s="53"/>
      <c r="AQ24" s="53"/>
    </row>
    <row r="25" spans="1:43" ht="15.75" customHeight="1" thickBot="1">
      <c r="A25" s="2"/>
      <c r="B25" s="4"/>
      <c r="C25" s="8" t="s">
        <v>30</v>
      </c>
      <c r="D25" s="132"/>
      <c r="E25" s="133"/>
      <c r="F25" s="133"/>
      <c r="G25" s="133"/>
      <c r="H25" s="133"/>
      <c r="I25" s="133"/>
      <c r="J25" s="133"/>
      <c r="K25" s="133"/>
      <c r="L25" s="133"/>
      <c r="M25" s="133"/>
      <c r="N25" s="133"/>
      <c r="O25" s="133"/>
      <c r="P25" s="133"/>
      <c r="Q25" s="133"/>
      <c r="R25" s="134"/>
      <c r="S25" s="14" t="str">
        <f>IF(LEN(D25)&gt;0,"✅","❎")</f>
        <v>❎</v>
      </c>
      <c r="T25" s="13">
        <f>IF(LEN(D25)&gt;0,0,1)</f>
        <v>1</v>
      </c>
      <c r="U25" s="53"/>
      <c r="V25" s="53"/>
      <c r="W25" s="53"/>
      <c r="X25" s="53"/>
      <c r="Y25" s="53"/>
      <c r="Z25" s="53"/>
      <c r="AA25" s="53"/>
      <c r="AB25" s="53"/>
      <c r="AC25" s="53"/>
      <c r="AD25" s="53"/>
      <c r="AE25" s="53"/>
      <c r="AF25" s="53"/>
      <c r="AG25" s="53"/>
      <c r="AH25" s="53"/>
      <c r="AI25" s="53"/>
      <c r="AJ25" s="53"/>
      <c r="AK25" s="53"/>
      <c r="AL25" s="53"/>
      <c r="AM25" s="53"/>
      <c r="AN25" s="53"/>
      <c r="AO25" s="53"/>
      <c r="AP25" s="53"/>
      <c r="AQ25" s="53"/>
    </row>
    <row r="26" spans="1:43">
      <c r="A26" s="2"/>
      <c r="B26" s="4"/>
      <c r="C26" s="6"/>
      <c r="D26" s="6"/>
      <c r="E26" s="6"/>
      <c r="F26" s="4"/>
      <c r="G26" s="4"/>
      <c r="H26" s="4"/>
      <c r="I26" s="4"/>
      <c r="J26" s="6"/>
      <c r="K26" s="6"/>
      <c r="L26" s="6"/>
      <c r="M26" s="6"/>
      <c r="N26" s="6"/>
      <c r="O26" s="6"/>
      <c r="P26" s="6"/>
      <c r="Q26" s="6"/>
      <c r="R26" s="6"/>
      <c r="S26" s="4"/>
      <c r="T26" s="2"/>
      <c r="U26" s="53"/>
      <c r="V26" s="53"/>
      <c r="W26" s="53"/>
      <c r="X26" s="53"/>
      <c r="Y26" s="53"/>
      <c r="Z26" s="53"/>
      <c r="AA26" s="53"/>
      <c r="AB26" s="53"/>
      <c r="AC26" s="53"/>
      <c r="AD26" s="53"/>
      <c r="AE26" s="53"/>
      <c r="AF26" s="53"/>
      <c r="AG26" s="53"/>
      <c r="AH26" s="53"/>
      <c r="AI26" s="53"/>
      <c r="AJ26" s="53"/>
      <c r="AK26" s="53"/>
      <c r="AL26" s="53"/>
      <c r="AM26" s="53"/>
      <c r="AN26" s="53"/>
      <c r="AO26" s="53"/>
      <c r="AP26" s="53"/>
      <c r="AQ26" s="53"/>
    </row>
    <row r="27" spans="1:43" ht="15.75" thickBot="1">
      <c r="A27" s="2"/>
      <c r="B27" s="4"/>
      <c r="C27" s="7" t="s">
        <v>50</v>
      </c>
      <c r="D27" s="7"/>
      <c r="E27" s="7"/>
      <c r="F27" s="7"/>
      <c r="G27" s="7"/>
      <c r="H27" s="7"/>
      <c r="I27" s="7"/>
      <c r="J27" s="7"/>
      <c r="K27" s="7"/>
      <c r="L27" s="7"/>
      <c r="M27" s="7"/>
      <c r="N27" s="7"/>
      <c r="O27" s="7"/>
      <c r="P27" s="7"/>
      <c r="Q27" s="7"/>
      <c r="R27" s="46" t="s">
        <v>51</v>
      </c>
      <c r="S27" s="4"/>
      <c r="T27" s="2"/>
      <c r="U27" s="53"/>
      <c r="V27" s="53"/>
      <c r="W27" s="53"/>
      <c r="X27" s="53"/>
      <c r="Y27" s="53"/>
      <c r="Z27" s="53"/>
      <c r="AA27" s="53"/>
      <c r="AB27" s="53"/>
      <c r="AC27" s="53"/>
      <c r="AD27" s="53"/>
      <c r="AE27" s="53"/>
      <c r="AF27" s="53"/>
      <c r="AG27" s="53"/>
      <c r="AH27" s="53"/>
      <c r="AI27" s="53"/>
      <c r="AJ27" s="53"/>
      <c r="AK27" s="53"/>
      <c r="AL27" s="53"/>
      <c r="AM27" s="53"/>
      <c r="AN27" s="53"/>
      <c r="AO27" s="53"/>
      <c r="AP27" s="53"/>
      <c r="AQ27" s="53"/>
    </row>
    <row r="28" spans="1:43" ht="15.75" thickBot="1">
      <c r="A28" s="2"/>
      <c r="B28" s="4"/>
      <c r="C28" s="6"/>
      <c r="D28" s="95"/>
      <c r="E28" s="96"/>
      <c r="F28" s="96"/>
      <c r="G28" s="96"/>
      <c r="H28" s="96"/>
      <c r="I28" s="96"/>
      <c r="J28" s="96"/>
      <c r="K28" s="96"/>
      <c r="L28" s="96"/>
      <c r="M28" s="96"/>
      <c r="N28" s="96"/>
      <c r="O28" s="96"/>
      <c r="P28" s="96"/>
      <c r="Q28" s="96"/>
      <c r="R28" s="97"/>
      <c r="S28" s="14" t="str">
        <f>IF(LEN(D28)&gt;0,"✅","❎")</f>
        <v>❎</v>
      </c>
      <c r="T28" s="13">
        <f>IF(LEN(D28)&gt;0,0,1)</f>
        <v>1</v>
      </c>
      <c r="U28" s="53"/>
      <c r="V28" s="53"/>
      <c r="W28" s="53"/>
      <c r="X28" s="53"/>
      <c r="Y28" s="53"/>
      <c r="Z28" s="53"/>
      <c r="AA28" s="53"/>
      <c r="AB28" s="53"/>
      <c r="AC28" s="53"/>
      <c r="AD28" s="53"/>
      <c r="AE28" s="53"/>
      <c r="AF28" s="53"/>
      <c r="AG28" s="53"/>
      <c r="AH28" s="53"/>
      <c r="AI28" s="53"/>
      <c r="AJ28" s="53"/>
      <c r="AK28" s="53"/>
      <c r="AL28" s="53"/>
      <c r="AM28" s="53"/>
      <c r="AN28" s="53"/>
      <c r="AO28" s="53"/>
      <c r="AP28" s="53"/>
      <c r="AQ28" s="53"/>
    </row>
    <row r="29" spans="1:43">
      <c r="A29" s="2"/>
      <c r="B29" s="4"/>
      <c r="C29" s="6"/>
      <c r="D29" s="4"/>
      <c r="E29" s="6"/>
      <c r="F29" s="4"/>
      <c r="G29" s="4"/>
      <c r="H29" s="4"/>
      <c r="I29" s="4"/>
      <c r="J29" s="6"/>
      <c r="K29" s="6"/>
      <c r="L29" s="6"/>
      <c r="M29" s="6"/>
      <c r="N29" s="6"/>
      <c r="O29" s="6"/>
      <c r="P29" s="6"/>
      <c r="Q29" s="6"/>
      <c r="R29" s="6"/>
      <c r="S29" s="4"/>
      <c r="T29" s="2"/>
      <c r="U29" s="53"/>
      <c r="V29" s="53"/>
      <c r="W29" s="53"/>
      <c r="X29" s="53"/>
      <c r="Y29" s="53"/>
      <c r="Z29" s="53"/>
      <c r="AA29" s="53"/>
      <c r="AB29" s="53"/>
      <c r="AC29" s="53"/>
      <c r="AD29" s="53"/>
      <c r="AE29" s="53"/>
      <c r="AF29" s="53"/>
      <c r="AG29" s="53"/>
      <c r="AH29" s="53"/>
      <c r="AI29" s="53"/>
      <c r="AJ29" s="53"/>
      <c r="AK29" s="53"/>
      <c r="AL29" s="53"/>
      <c r="AM29" s="53"/>
      <c r="AN29" s="53"/>
      <c r="AO29" s="53"/>
      <c r="AP29" s="53"/>
      <c r="AQ29" s="53"/>
    </row>
    <row r="30" spans="1:43" ht="15.75" thickBot="1">
      <c r="A30" s="2"/>
      <c r="B30" s="4"/>
      <c r="C30" s="102" t="s">
        <v>32</v>
      </c>
      <c r="D30" s="102"/>
      <c r="E30" s="102"/>
      <c r="F30" s="102"/>
      <c r="G30" s="102"/>
      <c r="H30" s="102"/>
      <c r="I30" s="102"/>
      <c r="J30" s="102"/>
      <c r="K30" s="102"/>
      <c r="L30" s="102"/>
      <c r="M30" s="102"/>
      <c r="N30" s="102"/>
      <c r="O30" s="102"/>
      <c r="P30" s="102"/>
      <c r="Q30" s="102"/>
      <c r="R30" s="103"/>
      <c r="S30" s="4"/>
      <c r="T30" s="2"/>
      <c r="U30" s="53"/>
      <c r="V30" s="53"/>
      <c r="W30" s="53"/>
      <c r="X30" s="53"/>
      <c r="Y30" s="53"/>
      <c r="Z30" s="53"/>
      <c r="AA30" s="53"/>
      <c r="AB30" s="53"/>
      <c r="AC30" s="53"/>
      <c r="AD30" s="53"/>
      <c r="AE30" s="53"/>
      <c r="AF30" s="53"/>
      <c r="AG30" s="53"/>
      <c r="AH30" s="53"/>
      <c r="AI30" s="53"/>
      <c r="AJ30" s="53"/>
      <c r="AK30" s="53"/>
      <c r="AL30" s="53"/>
      <c r="AM30" s="53"/>
      <c r="AN30" s="53"/>
      <c r="AO30" s="53"/>
      <c r="AP30" s="53"/>
      <c r="AQ30" s="53"/>
    </row>
    <row r="31" spans="1:43" ht="15.75" thickBot="1">
      <c r="A31" s="2"/>
      <c r="B31" s="4"/>
      <c r="C31" s="6"/>
      <c r="D31" s="98"/>
      <c r="E31" s="96"/>
      <c r="F31" s="96"/>
      <c r="G31" s="96"/>
      <c r="H31" s="96"/>
      <c r="I31" s="96"/>
      <c r="J31" s="96"/>
      <c r="K31" s="96"/>
      <c r="L31" s="96"/>
      <c r="M31" s="96"/>
      <c r="N31" s="96"/>
      <c r="O31" s="96"/>
      <c r="P31" s="96"/>
      <c r="Q31" s="96"/>
      <c r="R31" s="97"/>
      <c r="S31" s="4"/>
      <c r="T31" s="2"/>
      <c r="U31" s="53"/>
      <c r="V31" s="53"/>
      <c r="W31" s="53"/>
      <c r="X31" s="53"/>
      <c r="Y31" s="53"/>
      <c r="Z31" s="53"/>
      <c r="AA31" s="53"/>
      <c r="AB31" s="53"/>
      <c r="AC31" s="53"/>
      <c r="AD31" s="53"/>
      <c r="AE31" s="53"/>
      <c r="AF31" s="53"/>
      <c r="AG31" s="53"/>
      <c r="AH31" s="53"/>
      <c r="AI31" s="53"/>
      <c r="AJ31" s="53"/>
      <c r="AK31" s="53"/>
      <c r="AL31" s="53"/>
      <c r="AM31" s="53"/>
      <c r="AN31" s="53"/>
      <c r="AO31" s="53"/>
      <c r="AP31" s="53"/>
      <c r="AQ31" s="53"/>
    </row>
    <row r="32" spans="1:43" ht="15.75" thickBot="1">
      <c r="A32" s="2"/>
      <c r="B32" s="4"/>
      <c r="C32" s="6"/>
      <c r="D32" s="6"/>
      <c r="E32" s="6"/>
      <c r="F32" s="4"/>
      <c r="G32" s="4"/>
      <c r="H32" s="4"/>
      <c r="I32" s="4"/>
      <c r="J32" s="4"/>
      <c r="K32" s="4"/>
      <c r="L32" s="4"/>
      <c r="M32" s="4"/>
      <c r="N32" s="4"/>
      <c r="O32" s="4"/>
      <c r="P32" s="4"/>
      <c r="Q32" s="4"/>
      <c r="R32" s="4"/>
      <c r="S32" s="4"/>
      <c r="T32" s="2"/>
      <c r="U32" s="53"/>
      <c r="V32" s="53"/>
      <c r="W32" s="53"/>
      <c r="X32" s="53"/>
      <c r="Y32" s="53"/>
      <c r="Z32" s="53"/>
      <c r="AA32" s="53"/>
      <c r="AB32" s="53"/>
      <c r="AC32" s="53"/>
      <c r="AD32" s="53"/>
      <c r="AE32" s="53"/>
      <c r="AF32" s="53"/>
      <c r="AG32" s="53"/>
      <c r="AH32" s="53"/>
      <c r="AI32" s="53"/>
      <c r="AJ32" s="53"/>
      <c r="AK32" s="53"/>
      <c r="AL32" s="53"/>
      <c r="AM32" s="53"/>
      <c r="AN32" s="53"/>
      <c r="AO32" s="53"/>
      <c r="AP32" s="53"/>
      <c r="AQ32" s="53"/>
    </row>
    <row r="33" spans="1:20" ht="15.75" thickBot="1">
      <c r="A33" s="2"/>
      <c r="B33" s="4"/>
      <c r="C33" s="99" t="s">
        <v>52</v>
      </c>
      <c r="D33" s="100"/>
      <c r="E33" s="100"/>
      <c r="F33" s="100"/>
      <c r="G33" s="100"/>
      <c r="H33" s="100"/>
      <c r="I33" s="100"/>
      <c r="J33" s="100"/>
      <c r="K33" s="100"/>
      <c r="L33" s="100"/>
      <c r="M33" s="100"/>
      <c r="N33" s="100"/>
      <c r="O33" s="100"/>
      <c r="P33" s="100"/>
      <c r="Q33" s="100"/>
      <c r="R33" s="101"/>
      <c r="S33" s="4"/>
      <c r="T33" s="2"/>
    </row>
    <row r="34" spans="1:20" ht="15" customHeight="1" thickBot="1">
      <c r="A34" s="2"/>
      <c r="B34" s="4"/>
      <c r="C34" s="6"/>
      <c r="D34" s="104" t="s">
        <v>53</v>
      </c>
      <c r="E34" s="105"/>
      <c r="F34" s="48"/>
      <c r="G34" s="45"/>
      <c r="H34" s="45"/>
      <c r="I34" s="107"/>
      <c r="J34" s="106" t="s">
        <v>34</v>
      </c>
      <c r="K34" s="106"/>
      <c r="L34" s="107"/>
      <c r="M34" s="106" t="s">
        <v>35</v>
      </c>
      <c r="N34" s="106"/>
      <c r="O34" s="107"/>
      <c r="P34" s="106" t="s">
        <v>36</v>
      </c>
      <c r="Q34" s="107"/>
      <c r="R34" s="106" t="s">
        <v>37</v>
      </c>
      <c r="S34" s="4"/>
      <c r="T34" s="2"/>
    </row>
    <row r="35" spans="1:20" ht="15" customHeight="1">
      <c r="A35" s="2"/>
      <c r="B35" s="4"/>
      <c r="C35" s="6"/>
      <c r="D35" s="49"/>
      <c r="E35" s="49"/>
      <c r="F35" s="50"/>
      <c r="G35" s="50"/>
      <c r="H35" s="50"/>
      <c r="I35" s="107"/>
      <c r="J35" s="106"/>
      <c r="K35" s="106"/>
      <c r="L35" s="107"/>
      <c r="M35" s="106"/>
      <c r="N35" s="106"/>
      <c r="O35" s="107"/>
      <c r="P35" s="106"/>
      <c r="Q35" s="107"/>
      <c r="R35" s="106"/>
      <c r="S35" s="4"/>
      <c r="T35" s="2"/>
    </row>
    <row r="36" spans="1:20">
      <c r="A36" s="2"/>
      <c r="B36" s="4"/>
      <c r="C36" s="4"/>
      <c r="D36" s="4"/>
      <c r="E36" s="4"/>
      <c r="F36" s="4"/>
      <c r="G36" s="4"/>
      <c r="H36" s="4"/>
      <c r="I36" s="4"/>
      <c r="J36" s="4"/>
      <c r="K36" s="4"/>
      <c r="L36" s="4"/>
      <c r="M36" s="4"/>
      <c r="N36" s="4"/>
      <c r="O36" s="4"/>
      <c r="P36" s="4"/>
      <c r="Q36" s="4"/>
      <c r="R36" s="4"/>
      <c r="S36" s="4"/>
      <c r="T36" s="2"/>
    </row>
    <row r="37" spans="1:20" ht="15.75" thickBot="1">
      <c r="A37" s="2"/>
      <c r="B37" s="4"/>
      <c r="C37" s="102" t="s">
        <v>54</v>
      </c>
      <c r="D37" s="102"/>
      <c r="E37" s="102"/>
      <c r="F37" s="102"/>
      <c r="G37" s="102"/>
      <c r="H37" s="102"/>
      <c r="I37" s="102"/>
      <c r="J37" s="102"/>
      <c r="K37" s="102"/>
      <c r="L37" s="102"/>
      <c r="M37" s="102"/>
      <c r="N37" s="102"/>
      <c r="O37" s="102"/>
      <c r="P37" s="102"/>
      <c r="Q37" s="102"/>
      <c r="R37" s="103"/>
      <c r="S37" s="4"/>
      <c r="T37" s="2"/>
    </row>
    <row r="38" spans="1:20" ht="15.75" thickBot="1">
      <c r="A38" s="2"/>
      <c r="B38" s="4"/>
      <c r="C38" s="6"/>
      <c r="D38" s="108" t="s">
        <v>131</v>
      </c>
      <c r="E38" s="109"/>
      <c r="F38" s="51"/>
      <c r="G38" s="52"/>
      <c r="H38" s="110"/>
      <c r="I38" s="111"/>
      <c r="J38" s="111"/>
      <c r="K38" s="111"/>
      <c r="L38" s="111"/>
      <c r="M38" s="111"/>
      <c r="N38" s="111"/>
      <c r="O38" s="111"/>
      <c r="P38" s="111"/>
      <c r="Q38" s="111"/>
      <c r="R38" s="112"/>
      <c r="S38" s="4"/>
      <c r="T38" s="2"/>
    </row>
    <row r="39" spans="1:20">
      <c r="A39" s="2"/>
      <c r="B39" s="4"/>
      <c r="C39" s="4"/>
      <c r="D39" s="4"/>
      <c r="E39" s="4"/>
      <c r="F39" s="4"/>
      <c r="G39" s="4"/>
      <c r="H39" s="4"/>
      <c r="I39" s="4"/>
      <c r="J39" s="4"/>
      <c r="K39" s="4"/>
      <c r="L39" s="4"/>
      <c r="M39" s="4"/>
      <c r="N39" s="4"/>
      <c r="O39" s="4"/>
      <c r="P39" s="4"/>
      <c r="Q39" s="4"/>
      <c r="R39" s="4"/>
      <c r="S39" s="4"/>
      <c r="T39" s="2"/>
    </row>
    <row r="40" spans="1:20" ht="15.75" thickBot="1">
      <c r="A40" s="2"/>
      <c r="B40" s="4"/>
      <c r="C40" s="102" t="s">
        <v>55</v>
      </c>
      <c r="D40" s="102"/>
      <c r="E40" s="102"/>
      <c r="F40" s="102"/>
      <c r="G40" s="102"/>
      <c r="H40" s="102"/>
      <c r="I40" s="102"/>
      <c r="J40" s="102"/>
      <c r="K40" s="102"/>
      <c r="L40" s="102"/>
      <c r="M40" s="102"/>
      <c r="N40" s="102"/>
      <c r="O40" s="102"/>
      <c r="P40" s="102"/>
      <c r="Q40" s="102"/>
      <c r="R40" s="103"/>
      <c r="S40" s="4"/>
      <c r="T40" s="2"/>
    </row>
    <row r="41" spans="1:20" ht="15.75" thickBot="1">
      <c r="A41" s="2"/>
      <c r="B41" s="4"/>
      <c r="C41" s="6"/>
      <c r="D41" s="95" t="s">
        <v>122</v>
      </c>
      <c r="E41" s="96"/>
      <c r="F41" s="96"/>
      <c r="G41" s="96"/>
      <c r="H41" s="96"/>
      <c r="I41" s="96"/>
      <c r="J41" s="96"/>
      <c r="K41" s="96"/>
      <c r="L41" s="96"/>
      <c r="M41" s="96"/>
      <c r="N41" s="96"/>
      <c r="O41" s="96"/>
      <c r="P41" s="96"/>
      <c r="Q41" s="96"/>
      <c r="R41" s="97"/>
      <c r="S41" s="14" t="str">
        <f>IF(LEN(D41)&gt;0,"✅","❎")</f>
        <v>✅</v>
      </c>
      <c r="T41" s="13">
        <f>IF(LEN(D41)&gt;0,0,1)</f>
        <v>0</v>
      </c>
    </row>
    <row r="42" spans="1:20">
      <c r="A42" s="2"/>
      <c r="B42" s="4"/>
      <c r="C42" s="4"/>
      <c r="D42" s="4"/>
      <c r="E42" s="4"/>
      <c r="F42" s="4"/>
      <c r="G42" s="4"/>
      <c r="H42" s="4"/>
      <c r="I42" s="4"/>
      <c r="J42" s="4"/>
      <c r="K42" s="4"/>
      <c r="L42" s="4"/>
      <c r="M42" s="4"/>
      <c r="N42" s="4"/>
      <c r="O42" s="4"/>
      <c r="P42" s="4"/>
      <c r="Q42" s="4"/>
      <c r="R42" s="4"/>
      <c r="S42" s="4"/>
      <c r="T42" s="2"/>
    </row>
    <row r="43" spans="1:20">
      <c r="A43" s="2"/>
      <c r="B43" s="4"/>
      <c r="C43" s="4"/>
      <c r="D43" s="4"/>
      <c r="E43" s="4"/>
      <c r="F43" s="4"/>
      <c r="G43" s="4"/>
      <c r="H43" s="4"/>
      <c r="I43" s="4"/>
      <c r="J43" s="4"/>
      <c r="K43" s="4"/>
      <c r="L43" s="4"/>
      <c r="M43" s="4"/>
      <c r="N43" s="4"/>
      <c r="O43" s="4"/>
      <c r="P43" s="4"/>
      <c r="Q43" s="4"/>
      <c r="R43" s="4"/>
      <c r="S43" s="4"/>
      <c r="T43" s="2"/>
    </row>
    <row r="44" spans="1:20">
      <c r="A44" s="2"/>
      <c r="B44" s="4"/>
      <c r="C44" s="4"/>
      <c r="D44" s="4"/>
      <c r="E44" s="4"/>
      <c r="F44" s="4"/>
      <c r="G44" s="4"/>
      <c r="H44" s="4"/>
      <c r="I44" s="4"/>
      <c r="J44" s="4"/>
      <c r="K44" s="4"/>
      <c r="L44" s="4"/>
      <c r="M44" s="4"/>
      <c r="N44" s="4"/>
      <c r="O44" s="4"/>
      <c r="P44" s="4"/>
      <c r="Q44" s="4"/>
      <c r="R44" s="4"/>
      <c r="S44" s="4"/>
      <c r="T44" s="2"/>
    </row>
    <row r="45" spans="1:20">
      <c r="A45" s="2"/>
      <c r="B45" s="4"/>
      <c r="C45" s="4"/>
      <c r="D45" s="4"/>
      <c r="E45" s="4"/>
      <c r="F45" s="4"/>
      <c r="G45" s="4"/>
      <c r="H45" s="4"/>
      <c r="I45" s="4"/>
      <c r="J45" s="4"/>
      <c r="K45" s="4"/>
      <c r="L45" s="4"/>
      <c r="M45" s="4"/>
      <c r="N45" s="4"/>
      <c r="O45" s="4"/>
      <c r="P45" s="4"/>
      <c r="Q45" s="4"/>
      <c r="R45" s="4"/>
      <c r="S45" s="4"/>
      <c r="T45" s="2"/>
    </row>
    <row r="46" spans="1:20">
      <c r="A46" s="2"/>
      <c r="B46" s="4"/>
      <c r="C46" s="4"/>
      <c r="D46" s="4"/>
      <c r="E46" s="4"/>
      <c r="F46" s="4"/>
      <c r="G46" s="4"/>
      <c r="H46" s="4"/>
      <c r="I46" s="4"/>
      <c r="J46" s="4"/>
      <c r="K46" s="4"/>
      <c r="L46" s="4"/>
      <c r="M46" s="4"/>
      <c r="N46" s="4"/>
      <c r="O46" s="4"/>
      <c r="P46" s="4"/>
      <c r="Q46" s="4"/>
      <c r="R46" s="4"/>
      <c r="S46" s="4"/>
      <c r="T46" s="2"/>
    </row>
    <row r="47" spans="1:20">
      <c r="A47" s="2"/>
      <c r="B47" s="4"/>
      <c r="C47" s="4"/>
      <c r="D47" s="4"/>
      <c r="E47" s="4"/>
      <c r="F47" s="4"/>
      <c r="G47" s="4"/>
      <c r="H47" s="4"/>
      <c r="I47" s="4"/>
      <c r="J47" s="4"/>
      <c r="K47" s="4"/>
      <c r="L47" s="4"/>
      <c r="M47" s="4"/>
      <c r="N47" s="4"/>
      <c r="O47" s="4"/>
      <c r="P47" s="4"/>
      <c r="Q47" s="4"/>
      <c r="R47" s="4"/>
      <c r="S47" s="4"/>
      <c r="T47" s="2"/>
    </row>
    <row r="48" spans="1:20">
      <c r="A48" s="2"/>
      <c r="B48" s="4"/>
      <c r="C48" s="4"/>
      <c r="D48" s="4"/>
      <c r="E48" s="4"/>
      <c r="F48" s="4"/>
      <c r="G48" s="4"/>
      <c r="H48" s="4"/>
      <c r="I48" s="4"/>
      <c r="J48" s="4"/>
      <c r="K48" s="4"/>
      <c r="L48" s="4"/>
      <c r="M48" s="4"/>
      <c r="N48" s="4"/>
      <c r="O48" s="4"/>
      <c r="P48" s="4"/>
      <c r="Q48" s="4"/>
      <c r="R48" s="4"/>
      <c r="S48" s="4"/>
      <c r="T48" s="2"/>
    </row>
    <row r="49" spans="1:20">
      <c r="A49" s="2"/>
      <c r="B49" s="2"/>
      <c r="C49" s="2"/>
      <c r="D49" s="2"/>
      <c r="E49" s="2"/>
      <c r="F49" s="2"/>
      <c r="G49" s="2"/>
      <c r="H49" s="2"/>
      <c r="I49" s="2"/>
      <c r="J49" s="2"/>
      <c r="K49" s="2"/>
      <c r="L49" s="2"/>
      <c r="M49" s="2"/>
      <c r="N49" s="2"/>
      <c r="O49" s="2"/>
      <c r="P49" s="2"/>
      <c r="Q49" s="2"/>
      <c r="R49" s="2"/>
      <c r="S49" s="2"/>
      <c r="T49" s="2"/>
    </row>
  </sheetData>
  <sheetProtection algorithmName="SHA-512" hashValue="3wR3hD0ueFJzi6rRU2yHxsNo+MFOLsmOlWpLNryrJ7EQzJKfX6gtpof4WTVSs6Td5q5ky9gRw1TAabbmFfbp6g==" saltValue="ph4zK7/zdd/EQMaRk6CsuA==" spinCount="100000" sheet="1" objects="1" scenarios="1" selectLockedCells="1"/>
  <mergeCells count="33">
    <mergeCell ref="AN18:AQ21"/>
    <mergeCell ref="D24:R24"/>
    <mergeCell ref="D25:R25"/>
    <mergeCell ref="D28:R28"/>
    <mergeCell ref="C30:R30"/>
    <mergeCell ref="F2:R3"/>
    <mergeCell ref="S2:S3"/>
    <mergeCell ref="B7:F8"/>
    <mergeCell ref="D21:R21"/>
    <mergeCell ref="C13:R13"/>
    <mergeCell ref="D14:R14"/>
    <mergeCell ref="D15:R15"/>
    <mergeCell ref="D18:R18"/>
    <mergeCell ref="D19:R19"/>
    <mergeCell ref="D20:R20"/>
    <mergeCell ref="G7:S8"/>
    <mergeCell ref="D17:R17"/>
    <mergeCell ref="D41:R41"/>
    <mergeCell ref="D31:R31"/>
    <mergeCell ref="C33:R33"/>
    <mergeCell ref="C37:R37"/>
    <mergeCell ref="C40:R40"/>
    <mergeCell ref="D34:E34"/>
    <mergeCell ref="J34:K35"/>
    <mergeCell ref="I34:I35"/>
    <mergeCell ref="L34:L35"/>
    <mergeCell ref="M34:N35"/>
    <mergeCell ref="P34:P35"/>
    <mergeCell ref="O34:O35"/>
    <mergeCell ref="R34:R35"/>
    <mergeCell ref="Q34:Q35"/>
    <mergeCell ref="D38:E38"/>
    <mergeCell ref="H38:R38"/>
  </mergeCells>
  <conditionalFormatting sqref="B7:F8">
    <cfRule type="expression" dxfId="31" priority="9">
      <formula>A7 = 0</formula>
    </cfRule>
    <cfRule type="expression" dxfId="30" priority="10">
      <formula>A7 &gt; 0</formula>
    </cfRule>
  </conditionalFormatting>
  <conditionalFormatting sqref="D17:R17">
    <cfRule type="expression" dxfId="29" priority="1">
      <formula>$T$17=1</formula>
    </cfRule>
  </conditionalFormatting>
  <conditionalFormatting sqref="H38:R38">
    <cfRule type="expression" dxfId="28" priority="2">
      <formula>$D$38="No"</formula>
    </cfRule>
    <cfRule type="cellIs" dxfId="27" priority="3" operator="equal">
      <formula>"Indicate the service(s)"</formula>
    </cfRule>
  </conditionalFormatting>
  <conditionalFormatting sqref="I34:R35">
    <cfRule type="expression" dxfId="26" priority="4">
      <formula>$D$34="No"</formula>
    </cfRule>
    <cfRule type="containsBlanks" dxfId="25" priority="5">
      <formula>LEN(TRIM(I34))=0</formula>
    </cfRule>
    <cfRule type="expression" dxfId="24" priority="6">
      <formula>$D$34="Yes"</formula>
    </cfRule>
  </conditionalFormatting>
  <conditionalFormatting sqref="S12:S48">
    <cfRule type="cellIs" dxfId="23" priority="11" operator="equal">
      <formula>"✅"</formula>
    </cfRule>
    <cfRule type="cellIs" dxfId="22" priority="12" operator="equal">
      <formula>"❎"</formula>
    </cfRule>
  </conditionalFormatting>
  <dataValidations count="4">
    <dataValidation type="list" allowBlank="1" showInputMessage="1" showErrorMessage="1" sqref="D34 D38" xr:uid="{EE983003-A73A-4D38-A2A7-1E480DCC5B21}">
      <formula1>Boolean</formula1>
    </dataValidation>
    <dataValidation type="list" allowBlank="1" showInputMessage="1" showErrorMessage="1" sqref="D20:R20" xr:uid="{E8103E7C-5A7F-41E7-B8E1-49FF388C3FD7}">
      <formula1>States</formula1>
    </dataValidation>
    <dataValidation type="list" allowBlank="1" showInputMessage="1" showErrorMessage="1" sqref="D41:R41" xr:uid="{DF2299DB-9B2F-4286-A62D-524D979D77CA}">
      <formula1>PracticeType</formula1>
    </dataValidation>
    <dataValidation type="textLength" allowBlank="1" showInputMessage="1" showErrorMessage="1" sqref="D28:R28" xr:uid="{F2EA7154-02D0-4B77-977C-DC30614889B2}">
      <formula1>9</formula1>
      <formula2>9</formula2>
    </dataValidation>
  </dataValidations>
  <hyperlinks>
    <hyperlink ref="S2:S3" location="'🏠'!A1" display="🏠" xr:uid="{6E118A97-7A26-4299-83FA-BFCC99F727C2}"/>
    <hyperlink ref="AP17" r:id="rId1" xr:uid="{8A482D6F-CEBA-419C-9311-E98C3993547F}"/>
    <hyperlink ref="AQ17" r:id="rId2" xr:uid="{25AF658C-A331-4F15-A618-5C20A536FE62}"/>
  </hyperlinks>
  <printOptions horizontalCentered="1" verticalCentered="1"/>
  <pageMargins left="0.15" right="0.15" top="0.25" bottom="0.25" header="0.15" footer="0.15"/>
  <pageSetup scale="96" fitToHeight="0"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2050" r:id="rId6" name="Check Box 2">
              <controlPr locked="0" defaultSize="0" autoFill="0" autoLine="0" autoPict="0" altText="Independent Physician Network">
                <anchor moveWithCells="1">
                  <from>
                    <xdr:col>7</xdr:col>
                    <xdr:colOff>161925</xdr:colOff>
                    <xdr:row>33</xdr:row>
                    <xdr:rowOff>76200</xdr:rowOff>
                  </from>
                  <to>
                    <xdr:col>8</xdr:col>
                    <xdr:colOff>180975</xdr:colOff>
                    <xdr:row>34</xdr:row>
                    <xdr:rowOff>95250</xdr:rowOff>
                  </to>
                </anchor>
              </controlPr>
            </control>
          </mc:Choice>
        </mc:AlternateContent>
        <mc:AlternateContent xmlns:mc="http://schemas.openxmlformats.org/markup-compatibility/2006">
          <mc:Choice Requires="x14">
            <control shapeId="2052" r:id="rId7" name="Check Box 4">
              <controlPr locked="0" defaultSize="0" autoFill="0" autoLine="0" autoPict="0" altText="Independent Physician Network">
                <anchor moveWithCells="1">
                  <from>
                    <xdr:col>10</xdr:col>
                    <xdr:colOff>590550</xdr:colOff>
                    <xdr:row>33</xdr:row>
                    <xdr:rowOff>76200</xdr:rowOff>
                  </from>
                  <to>
                    <xdr:col>12</xdr:col>
                    <xdr:colOff>0</xdr:colOff>
                    <xdr:row>34</xdr:row>
                    <xdr:rowOff>95250</xdr:rowOff>
                  </to>
                </anchor>
              </controlPr>
            </control>
          </mc:Choice>
        </mc:AlternateContent>
        <mc:AlternateContent xmlns:mc="http://schemas.openxmlformats.org/markup-compatibility/2006">
          <mc:Choice Requires="x14">
            <control shapeId="2054" r:id="rId8" name="Check Box 6">
              <controlPr locked="0" defaultSize="0" autoFill="0" autoLine="0" autoPict="0" altText="Independent Physician Network">
                <anchor moveWithCells="1">
                  <from>
                    <xdr:col>13</xdr:col>
                    <xdr:colOff>600075</xdr:colOff>
                    <xdr:row>33</xdr:row>
                    <xdr:rowOff>95250</xdr:rowOff>
                  </from>
                  <to>
                    <xdr:col>15</xdr:col>
                    <xdr:colOff>9525</xdr:colOff>
                    <xdr:row>34</xdr:row>
                    <xdr:rowOff>104775</xdr:rowOff>
                  </to>
                </anchor>
              </controlPr>
            </control>
          </mc:Choice>
        </mc:AlternateContent>
        <mc:AlternateContent xmlns:mc="http://schemas.openxmlformats.org/markup-compatibility/2006">
          <mc:Choice Requires="x14">
            <control shapeId="2055" r:id="rId9" name="Check Box 7">
              <controlPr locked="0" defaultSize="0" autoFill="0" autoLine="0" autoPict="0" altText="Independent Physician Network">
                <anchor moveWithCells="1">
                  <from>
                    <xdr:col>15</xdr:col>
                    <xdr:colOff>590550</xdr:colOff>
                    <xdr:row>33</xdr:row>
                    <xdr:rowOff>76200</xdr:rowOff>
                  </from>
                  <to>
                    <xdr:col>17</xdr:col>
                    <xdr:colOff>0</xdr:colOff>
                    <xdr:row>34</xdr:row>
                    <xdr:rowOff>95250</xdr:rowOff>
                  </to>
                </anchor>
              </controlPr>
            </control>
          </mc:Choice>
        </mc:AlternateContent>
      </controls>
    </mc:Choice>
  </mc:AlternateContent>
  <tableParts count="1">
    <tablePart r:id="rId10"/>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4DDFB-576C-469D-8D8C-79A210974209}">
  <sheetPr>
    <tabColor rgb="FF97999B"/>
    <pageSetUpPr fitToPage="1"/>
  </sheetPr>
  <dimension ref="A1:R56"/>
  <sheetViews>
    <sheetView zoomScaleNormal="100" workbookViewId="0">
      <selection activeCell="G14" sqref="G14"/>
    </sheetView>
  </sheetViews>
  <sheetFormatPr defaultRowHeight="15"/>
  <cols>
    <col min="1" max="2" width="2.85546875" customWidth="1"/>
    <col min="5" max="6" width="2.85546875" customWidth="1"/>
    <col min="7" max="7" width="28.5703125" customWidth="1"/>
    <col min="8" max="8" width="32.85546875" customWidth="1"/>
    <col min="9" max="9" width="20" customWidth="1"/>
    <col min="10" max="10" width="19" customWidth="1"/>
    <col min="11" max="11" width="12.85546875" customWidth="1"/>
    <col min="12" max="12" width="20" customWidth="1"/>
    <col min="13" max="13" width="11" bestFit="1" customWidth="1"/>
    <col min="14" max="14" width="54.85546875" bestFit="1" customWidth="1"/>
    <col min="15" max="15" width="20" customWidth="1"/>
    <col min="16" max="16" width="35.7109375" customWidth="1"/>
    <col min="17" max="19" width="2.85546875" customWidth="1"/>
  </cols>
  <sheetData>
    <row r="1" spans="1:18">
      <c r="A1" s="2"/>
      <c r="B1" s="2"/>
      <c r="C1" s="2"/>
      <c r="D1" s="2"/>
      <c r="E1" s="2"/>
      <c r="F1" s="2"/>
      <c r="G1" s="2"/>
      <c r="H1" s="2"/>
      <c r="I1" s="2"/>
      <c r="J1" s="2"/>
      <c r="K1" s="2"/>
      <c r="L1" s="2"/>
      <c r="M1" s="2"/>
      <c r="N1" s="2"/>
      <c r="O1" s="2"/>
      <c r="P1" s="2"/>
      <c r="Q1" s="2"/>
      <c r="R1" s="2"/>
    </row>
    <row r="2" spans="1:18" ht="15" customHeight="1">
      <c r="A2" s="2"/>
      <c r="B2" s="1"/>
      <c r="C2" s="1"/>
      <c r="D2" s="1"/>
      <c r="E2" s="2"/>
      <c r="F2" s="143" t="s">
        <v>0</v>
      </c>
      <c r="G2" s="143"/>
      <c r="H2" s="143"/>
      <c r="I2" s="143"/>
      <c r="J2" s="143"/>
      <c r="K2" s="143"/>
      <c r="L2" s="143"/>
      <c r="M2" s="143"/>
      <c r="N2" s="58"/>
      <c r="O2" s="58"/>
      <c r="P2" s="113" t="s">
        <v>56</v>
      </c>
      <c r="Q2" s="113"/>
      <c r="R2" s="2"/>
    </row>
    <row r="3" spans="1:18" ht="15.75" customHeight="1">
      <c r="A3" s="2"/>
      <c r="B3" s="1"/>
      <c r="C3" s="1"/>
      <c r="D3" s="1"/>
      <c r="E3" s="2"/>
      <c r="F3" s="143"/>
      <c r="G3" s="143"/>
      <c r="H3" s="143"/>
      <c r="I3" s="143"/>
      <c r="J3" s="143"/>
      <c r="K3" s="143"/>
      <c r="L3" s="143"/>
      <c r="M3" s="143"/>
      <c r="N3" s="58"/>
      <c r="O3" s="58"/>
      <c r="P3" s="113"/>
      <c r="Q3" s="113"/>
      <c r="R3" s="2"/>
    </row>
    <row r="4" spans="1:18" ht="15" customHeight="1">
      <c r="A4" s="2"/>
      <c r="B4" s="2"/>
      <c r="C4" s="2"/>
      <c r="D4" s="2"/>
      <c r="E4" s="2"/>
      <c r="F4" s="2"/>
      <c r="G4" s="3"/>
      <c r="H4" s="3"/>
      <c r="I4" s="3"/>
      <c r="J4" s="3"/>
      <c r="K4" s="3"/>
      <c r="L4" s="3"/>
      <c r="M4" s="3"/>
      <c r="N4" s="3"/>
      <c r="O4" s="3"/>
      <c r="P4" s="3"/>
      <c r="Q4" s="2"/>
      <c r="R4" s="2"/>
    </row>
    <row r="5" spans="1:18" ht="7.5" customHeight="1">
      <c r="A5" s="53"/>
      <c r="B5" s="53"/>
      <c r="C5" s="53"/>
      <c r="D5" s="53"/>
      <c r="E5" s="53"/>
      <c r="F5" s="53"/>
      <c r="G5" s="53"/>
      <c r="H5" s="53"/>
      <c r="I5" s="53"/>
      <c r="J5" s="53"/>
      <c r="K5" s="53"/>
      <c r="L5" s="53"/>
      <c r="M5" s="53"/>
      <c r="N5" s="53"/>
      <c r="O5" s="53"/>
      <c r="P5" s="53"/>
      <c r="Q5" s="53"/>
      <c r="R5" s="53"/>
    </row>
    <row r="6" spans="1:18" ht="15" customHeight="1">
      <c r="A6" s="2"/>
      <c r="B6" s="2"/>
      <c r="C6" s="2"/>
      <c r="D6" s="2"/>
      <c r="E6" s="2"/>
      <c r="F6" s="2"/>
      <c r="G6" s="2"/>
      <c r="H6" s="2"/>
      <c r="I6" s="2"/>
      <c r="J6" s="2"/>
      <c r="K6" s="2"/>
      <c r="L6" s="2"/>
      <c r="M6" s="2"/>
      <c r="N6" s="2"/>
      <c r="O6" s="2"/>
      <c r="P6" s="2"/>
      <c r="Q6" s="2"/>
      <c r="R6" s="2"/>
    </row>
    <row r="7" spans="1:18" ht="15" customHeight="1">
      <c r="A7" s="13">
        <f>SUM(R12:R55)</f>
        <v>0</v>
      </c>
      <c r="B7" s="114" t="s">
        <v>9</v>
      </c>
      <c r="C7" s="114"/>
      <c r="D7" s="114"/>
      <c r="E7" s="114"/>
      <c r="F7" s="115"/>
      <c r="G7" s="119" t="s">
        <v>57</v>
      </c>
      <c r="H7" s="120"/>
      <c r="I7" s="120"/>
      <c r="J7" s="120"/>
      <c r="K7" s="120"/>
      <c r="L7" s="120"/>
      <c r="M7" s="120"/>
      <c r="N7" s="120"/>
      <c r="O7" s="120"/>
      <c r="P7" s="120"/>
      <c r="Q7" s="120"/>
      <c r="R7" s="2"/>
    </row>
    <row r="8" spans="1:18" ht="15" customHeight="1">
      <c r="A8" s="2"/>
      <c r="B8" s="114"/>
      <c r="C8" s="114"/>
      <c r="D8" s="114"/>
      <c r="E8" s="114"/>
      <c r="F8" s="115"/>
      <c r="G8" s="119"/>
      <c r="H8" s="120"/>
      <c r="I8" s="120"/>
      <c r="J8" s="120"/>
      <c r="K8" s="120"/>
      <c r="L8" s="120"/>
      <c r="M8" s="120"/>
      <c r="N8" s="120"/>
      <c r="O8" s="120"/>
      <c r="P8" s="120"/>
      <c r="Q8" s="120"/>
      <c r="R8" s="2"/>
    </row>
    <row r="9" spans="1:18">
      <c r="A9" s="2"/>
      <c r="B9" s="2"/>
      <c r="C9" s="2"/>
      <c r="D9" s="2"/>
      <c r="E9" s="2"/>
      <c r="F9" s="2"/>
      <c r="G9" s="2"/>
      <c r="H9" s="2"/>
      <c r="I9" s="2"/>
      <c r="J9" s="2"/>
      <c r="K9" s="2"/>
      <c r="L9" s="2"/>
      <c r="M9" s="2"/>
      <c r="N9" s="2"/>
      <c r="O9" s="2"/>
      <c r="P9" s="2"/>
      <c r="Q9" s="2"/>
      <c r="R9" s="2"/>
    </row>
    <row r="10" spans="1:18" ht="7.5" customHeight="1">
      <c r="A10" s="53"/>
      <c r="B10" s="53"/>
      <c r="C10" s="53"/>
      <c r="D10" s="53"/>
      <c r="E10" s="53"/>
      <c r="F10" s="53"/>
      <c r="G10" s="53"/>
      <c r="H10" s="53"/>
      <c r="I10" s="53"/>
      <c r="J10" s="53"/>
      <c r="K10" s="53"/>
      <c r="L10" s="53"/>
      <c r="M10" s="53"/>
      <c r="N10" s="53"/>
      <c r="O10" s="53"/>
      <c r="P10" s="53"/>
      <c r="Q10" s="53"/>
      <c r="R10" s="53"/>
    </row>
    <row r="11" spans="1:18">
      <c r="A11" s="2"/>
      <c r="B11" s="2"/>
      <c r="C11" s="2"/>
      <c r="D11" s="2"/>
      <c r="E11" s="2"/>
      <c r="F11" s="2"/>
      <c r="G11" s="2"/>
      <c r="H11" s="2"/>
      <c r="I11" s="2"/>
      <c r="J11" s="2"/>
      <c r="K11" s="2"/>
      <c r="L11" s="2"/>
      <c r="M11" s="2"/>
      <c r="N11" s="2"/>
      <c r="O11" s="2"/>
      <c r="P11" s="2"/>
      <c r="Q11" s="2"/>
      <c r="R11" s="2"/>
    </row>
    <row r="12" spans="1:18" ht="15.75" thickBot="1">
      <c r="A12" s="2"/>
      <c r="B12" s="4"/>
      <c r="C12" s="4"/>
      <c r="D12" s="4"/>
      <c r="E12" s="4"/>
      <c r="F12" s="4"/>
      <c r="G12" s="4"/>
      <c r="H12" s="4"/>
      <c r="I12" s="4"/>
      <c r="J12" s="4"/>
      <c r="K12" s="4"/>
      <c r="L12" s="4"/>
      <c r="M12" s="4"/>
      <c r="N12" s="4"/>
      <c r="O12" s="4"/>
      <c r="P12" s="4"/>
      <c r="Q12" s="4"/>
      <c r="R12" s="2"/>
    </row>
    <row r="13" spans="1:18" ht="15.75" customHeight="1" thickBot="1">
      <c r="A13" s="2"/>
      <c r="B13" s="4"/>
      <c r="C13" s="144" t="s">
        <v>58</v>
      </c>
      <c r="D13" s="145"/>
      <c r="E13" s="146"/>
      <c r="F13" s="4"/>
      <c r="G13" s="15" t="s">
        <v>59</v>
      </c>
      <c r="H13" s="15" t="s">
        <v>25</v>
      </c>
      <c r="I13" s="15" t="s">
        <v>26</v>
      </c>
      <c r="J13" s="15" t="s">
        <v>27</v>
      </c>
      <c r="K13" s="15" t="s">
        <v>28</v>
      </c>
      <c r="L13" s="15" t="s">
        <v>60</v>
      </c>
      <c r="M13" s="15" t="s">
        <v>61</v>
      </c>
      <c r="N13" s="15" t="s">
        <v>62</v>
      </c>
      <c r="O13" s="15" t="s">
        <v>63</v>
      </c>
      <c r="P13" s="15" t="s">
        <v>64</v>
      </c>
      <c r="Q13" s="4"/>
      <c r="R13" s="2"/>
    </row>
    <row r="14" spans="1:18" ht="15.75" customHeight="1" thickBot="1">
      <c r="A14" s="2"/>
      <c r="B14" s="4"/>
      <c r="C14" s="4"/>
      <c r="D14" s="4"/>
      <c r="E14" s="4"/>
      <c r="F14" s="4"/>
      <c r="G14" s="18"/>
      <c r="H14" s="18"/>
      <c r="I14" s="18"/>
      <c r="J14" s="18"/>
      <c r="K14" s="24"/>
      <c r="L14" s="19"/>
      <c r="M14" s="22"/>
      <c r="N14" s="22"/>
      <c r="O14" s="19"/>
      <c r="P14" s="25"/>
      <c r="Q14" s="14" t="str">
        <f>IF(LEN(Locations[[#This Row],[Facilty/Group Name]])&gt;0,IF(R14=0,"✅","❎"),"")</f>
        <v/>
      </c>
      <c r="R14" s="13">
        <f>IF(LEN(Locations[[#This Row],[Facilty/Group Name]])&gt;0,IF(IF(LEN(Locations[[#This Row],[Street]])&gt;0,0,1)+IF(LEN(Locations[[#This Row],[City]])&gt;0,0,1)+IF(LEN(Locations[[#This Row],[State]])&gt;0,0,1)+IF(LEN(Locations[[#This Row],[Zip]])&gt;0,0,1)+IF(LEN(Locations[[#This Row],[Appointment Phone]])&gt;0,0,1)+IF(LEN(Locations[[#This Row],[NPI]])&gt;0,0,1)+IF(LEN(Locations[[#This Row],[Location Type]])&gt;0,0,1)+IF(LEN(Locations[[#This Row],[Claim Type]])&gt;0,0,1)+IF(LEN(Locations[[#This Row],[Service Setting]])&gt;0,0,1)=0,0,1),0)</f>
        <v>0</v>
      </c>
    </row>
    <row r="15" spans="1:18" ht="15.75" customHeight="1">
      <c r="A15" s="2"/>
      <c r="B15" s="4"/>
      <c r="C15" s="135" t="s">
        <v>355</v>
      </c>
      <c r="D15" s="136"/>
      <c r="E15" s="137"/>
      <c r="F15" s="4"/>
      <c r="G15" s="18"/>
      <c r="H15" s="18"/>
      <c r="I15" s="18"/>
      <c r="J15" s="18"/>
      <c r="K15" s="24"/>
      <c r="L15" s="19"/>
      <c r="M15" s="22"/>
      <c r="N15" s="22"/>
      <c r="O15" s="19"/>
      <c r="P15" s="25"/>
      <c r="Q15" s="14" t="str">
        <f>IF(LEN(Locations[[#This Row],[Facilty/Group Name]])&gt;0,IF(R15=0,"✅","❎"),"")</f>
        <v/>
      </c>
      <c r="R15" s="13">
        <f>IF(LEN(Locations[[#This Row],[Facilty/Group Name]])&gt;0,IF(IF(LEN(Locations[[#This Row],[Street]])&gt;0,0,1)+IF(LEN(Locations[[#This Row],[City]])&gt;0,0,1)+IF(LEN(Locations[[#This Row],[State]])&gt;0,0,1)+IF(LEN(Locations[[#This Row],[Zip]])&gt;0,0,1)+IF(LEN(Locations[[#This Row],[Appointment Phone]])&gt;0,0,1)+IF(LEN(Locations[[#This Row],[NPI]])&gt;0,0,1)+IF(LEN(Locations[[#This Row],[Location Type]])&gt;0,0,1)+IF(LEN(Locations[[#This Row],[Claim Type]])&gt;0,0,1)+IF(LEN(Locations[[#This Row],[Service Setting]])&gt;0,0,1)=0,0,1),0)</f>
        <v>0</v>
      </c>
    </row>
    <row r="16" spans="1:18" ht="15.75" customHeight="1">
      <c r="A16" s="2"/>
      <c r="B16" s="4"/>
      <c r="C16" s="138"/>
      <c r="D16" s="68"/>
      <c r="E16" s="139"/>
      <c r="F16" s="4"/>
      <c r="G16" s="18"/>
      <c r="H16" s="18"/>
      <c r="I16" s="18"/>
      <c r="J16" s="18"/>
      <c r="K16" s="24"/>
      <c r="L16" s="19"/>
      <c r="M16" s="22"/>
      <c r="N16" s="22"/>
      <c r="O16" s="19"/>
      <c r="P16" s="25"/>
      <c r="Q16" s="14" t="str">
        <f>IF(LEN(Locations[[#This Row],[Facilty/Group Name]])&gt;0,IF(R16=0,"✅","❎"),"")</f>
        <v/>
      </c>
      <c r="R16" s="13">
        <f>IF(LEN(Locations[[#This Row],[Facilty/Group Name]])&gt;0,IF(IF(LEN(Locations[[#This Row],[Street]])&gt;0,0,1)+IF(LEN(Locations[[#This Row],[City]])&gt;0,0,1)+IF(LEN(Locations[[#This Row],[State]])&gt;0,0,1)+IF(LEN(Locations[[#This Row],[Zip]])&gt;0,0,1)+IF(LEN(Locations[[#This Row],[Appointment Phone]])&gt;0,0,1)+IF(LEN(Locations[[#This Row],[NPI]])&gt;0,0,1)+IF(LEN(Locations[[#This Row],[Location Type]])&gt;0,0,1)+IF(LEN(Locations[[#This Row],[Claim Type]])&gt;0,0,1)+IF(LEN(Locations[[#This Row],[Service Setting]])&gt;0,0,1)=0,0,1),0)</f>
        <v>0</v>
      </c>
    </row>
    <row r="17" spans="1:18">
      <c r="A17" s="2"/>
      <c r="B17" s="4"/>
      <c r="C17" s="138"/>
      <c r="D17" s="68"/>
      <c r="E17" s="139"/>
      <c r="F17" s="4"/>
      <c r="G17" s="18"/>
      <c r="H17" s="18"/>
      <c r="I17" s="18"/>
      <c r="J17" s="18"/>
      <c r="K17" s="24"/>
      <c r="L17" s="19"/>
      <c r="M17" s="22"/>
      <c r="N17" s="22"/>
      <c r="O17" s="19"/>
      <c r="P17" s="25"/>
      <c r="Q17" s="14" t="str">
        <f>IF(LEN(Locations[[#This Row],[Facilty/Group Name]])&gt;0,IF(R17=0,"✅","❎"),"")</f>
        <v/>
      </c>
      <c r="R17" s="13">
        <f>IF(LEN(Locations[[#This Row],[Facilty/Group Name]])&gt;0,IF(IF(LEN(Locations[[#This Row],[Street]])&gt;0,0,1)+IF(LEN(Locations[[#This Row],[City]])&gt;0,0,1)+IF(LEN(Locations[[#This Row],[State]])&gt;0,0,1)+IF(LEN(Locations[[#This Row],[Zip]])&gt;0,0,1)+IF(LEN(Locations[[#This Row],[Appointment Phone]])&gt;0,0,1)+IF(LEN(Locations[[#This Row],[NPI]])&gt;0,0,1)+IF(LEN(Locations[[#This Row],[Location Type]])&gt;0,0,1)+IF(LEN(Locations[[#This Row],[Claim Type]])&gt;0,0,1)+IF(LEN(Locations[[#This Row],[Service Setting]])&gt;0,0,1)=0,0,1),0)</f>
        <v>0</v>
      </c>
    </row>
    <row r="18" spans="1:18" ht="15.75" customHeight="1">
      <c r="A18" s="2"/>
      <c r="B18" s="4"/>
      <c r="C18" s="138"/>
      <c r="D18" s="68"/>
      <c r="E18" s="139"/>
      <c r="F18" s="4"/>
      <c r="G18" s="18"/>
      <c r="H18" s="18"/>
      <c r="I18" s="18"/>
      <c r="J18" s="18"/>
      <c r="K18" s="24"/>
      <c r="L18" s="19"/>
      <c r="M18" s="22"/>
      <c r="N18" s="22"/>
      <c r="O18" s="19"/>
      <c r="P18" s="25"/>
      <c r="Q18" s="14" t="str">
        <f>IF(LEN(Locations[[#This Row],[Facilty/Group Name]])&gt;0,IF(R18=0,"✅","❎"),"")</f>
        <v/>
      </c>
      <c r="R18" s="13">
        <f>IF(LEN(Locations[[#This Row],[Facilty/Group Name]])&gt;0,IF(IF(LEN(Locations[[#This Row],[Street]])&gt;0,0,1)+IF(LEN(Locations[[#This Row],[City]])&gt;0,0,1)+IF(LEN(Locations[[#This Row],[State]])&gt;0,0,1)+IF(LEN(Locations[[#This Row],[Zip]])&gt;0,0,1)+IF(LEN(Locations[[#This Row],[Appointment Phone]])&gt;0,0,1)+IF(LEN(Locations[[#This Row],[NPI]])&gt;0,0,1)+IF(LEN(Locations[[#This Row],[Location Type]])&gt;0,0,1)+IF(LEN(Locations[[#This Row],[Claim Type]])&gt;0,0,1)+IF(LEN(Locations[[#This Row],[Service Setting]])&gt;0,0,1)=0,0,1),0)</f>
        <v>0</v>
      </c>
    </row>
    <row r="19" spans="1:18" ht="15.75" customHeight="1">
      <c r="A19" s="2"/>
      <c r="B19" s="4"/>
      <c r="C19" s="138"/>
      <c r="D19" s="68"/>
      <c r="E19" s="139"/>
      <c r="F19" s="4"/>
      <c r="G19" s="18"/>
      <c r="H19" s="18"/>
      <c r="I19" s="18"/>
      <c r="J19" s="18"/>
      <c r="K19" s="24"/>
      <c r="L19" s="20"/>
      <c r="M19" s="23"/>
      <c r="N19" s="23"/>
      <c r="O19" s="20"/>
      <c r="P19" s="26"/>
      <c r="Q19" s="14" t="str">
        <f>IF(LEN(Locations[[#This Row],[Facilty/Group Name]])&gt;0,IF(R19=0,"✅","❎"),"")</f>
        <v/>
      </c>
      <c r="R19" s="13">
        <f>IF(LEN(Locations[[#This Row],[Facilty/Group Name]])&gt;0,IF(IF(LEN(Locations[[#This Row],[Street]])&gt;0,0,1)+IF(LEN(Locations[[#This Row],[City]])&gt;0,0,1)+IF(LEN(Locations[[#This Row],[State]])&gt;0,0,1)+IF(LEN(Locations[[#This Row],[Zip]])&gt;0,0,1)+IF(LEN(Locations[[#This Row],[Appointment Phone]])&gt;0,0,1)+IF(LEN(Locations[[#This Row],[NPI]])&gt;0,0,1)+IF(LEN(Locations[[#This Row],[Location Type]])&gt;0,0,1)+IF(LEN(Locations[[#This Row],[Claim Type]])&gt;0,0,1)+IF(LEN(Locations[[#This Row],[Service Setting]])&gt;0,0,1)=0,0,1),0)</f>
        <v>0</v>
      </c>
    </row>
    <row r="20" spans="1:18">
      <c r="A20" s="2"/>
      <c r="B20" s="4"/>
      <c r="C20" s="138"/>
      <c r="D20" s="68"/>
      <c r="E20" s="139"/>
      <c r="F20" s="4"/>
      <c r="G20" s="18"/>
      <c r="H20" s="18"/>
      <c r="I20" s="18"/>
      <c r="J20" s="18"/>
      <c r="K20" s="24"/>
      <c r="L20" s="20"/>
      <c r="M20" s="23"/>
      <c r="N20" s="23"/>
      <c r="O20" s="20"/>
      <c r="P20" s="26"/>
      <c r="Q20" s="14" t="str">
        <f>IF(LEN(Locations[[#This Row],[Facilty/Group Name]])&gt;0,IF(R20=0,"✅","❎"),"")</f>
        <v/>
      </c>
      <c r="R20" s="13">
        <f>IF(LEN(Locations[[#This Row],[Facilty/Group Name]])&gt;0,IF(IF(LEN(Locations[[#This Row],[Street]])&gt;0,0,1)+IF(LEN(Locations[[#This Row],[City]])&gt;0,0,1)+IF(LEN(Locations[[#This Row],[State]])&gt;0,0,1)+IF(LEN(Locations[[#This Row],[Zip]])&gt;0,0,1)+IF(LEN(Locations[[#This Row],[Appointment Phone]])&gt;0,0,1)+IF(LEN(Locations[[#This Row],[NPI]])&gt;0,0,1)+IF(LEN(Locations[[#This Row],[Location Type]])&gt;0,0,1)+IF(LEN(Locations[[#This Row],[Claim Type]])&gt;0,0,1)+IF(LEN(Locations[[#This Row],[Service Setting]])&gt;0,0,1)=0,0,1),0)</f>
        <v>0</v>
      </c>
    </row>
    <row r="21" spans="1:18" ht="15.75" customHeight="1">
      <c r="A21" s="2"/>
      <c r="B21" s="4"/>
      <c r="C21" s="138"/>
      <c r="D21" s="68"/>
      <c r="E21" s="139"/>
      <c r="F21" s="4"/>
      <c r="G21" s="18"/>
      <c r="H21" s="18"/>
      <c r="I21" s="18"/>
      <c r="J21" s="18"/>
      <c r="K21" s="24"/>
      <c r="L21" s="20"/>
      <c r="M21" s="23"/>
      <c r="N21" s="23"/>
      <c r="O21" s="20"/>
      <c r="P21" s="26"/>
      <c r="Q21" s="14" t="str">
        <f>IF(LEN(Locations[[#This Row],[Facilty/Group Name]])&gt;0,IF(R21=0,"✅","❎"),"")</f>
        <v/>
      </c>
      <c r="R21" s="13">
        <f>IF(LEN(Locations[[#This Row],[Facilty/Group Name]])&gt;0,IF(IF(LEN(Locations[[#This Row],[Street]])&gt;0,0,1)+IF(LEN(Locations[[#This Row],[City]])&gt;0,0,1)+IF(LEN(Locations[[#This Row],[State]])&gt;0,0,1)+IF(LEN(Locations[[#This Row],[Zip]])&gt;0,0,1)+IF(LEN(Locations[[#This Row],[Appointment Phone]])&gt;0,0,1)+IF(LEN(Locations[[#This Row],[NPI]])&gt;0,0,1)+IF(LEN(Locations[[#This Row],[Location Type]])&gt;0,0,1)+IF(LEN(Locations[[#This Row],[Claim Type]])&gt;0,0,1)+IF(LEN(Locations[[#This Row],[Service Setting]])&gt;0,0,1)=0,0,1),0)</f>
        <v>0</v>
      </c>
    </row>
    <row r="22" spans="1:18" ht="15.75" customHeight="1">
      <c r="A22" s="2"/>
      <c r="B22" s="4"/>
      <c r="C22" s="138"/>
      <c r="D22" s="68"/>
      <c r="E22" s="139"/>
      <c r="F22" s="4"/>
      <c r="G22" s="18"/>
      <c r="H22" s="18"/>
      <c r="I22" s="18"/>
      <c r="J22" s="18"/>
      <c r="K22" s="24"/>
      <c r="L22" s="20"/>
      <c r="M22" s="23"/>
      <c r="N22" s="23"/>
      <c r="O22" s="20"/>
      <c r="P22" s="26"/>
      <c r="Q22" s="14" t="str">
        <f>IF(LEN(Locations[[#This Row],[Facilty/Group Name]])&gt;0,IF(R22=0,"✅","❎"),"")</f>
        <v/>
      </c>
      <c r="R22" s="13">
        <f>IF(LEN(Locations[[#This Row],[Facilty/Group Name]])&gt;0,IF(IF(LEN(Locations[[#This Row],[Street]])&gt;0,0,1)+IF(LEN(Locations[[#This Row],[City]])&gt;0,0,1)+IF(LEN(Locations[[#This Row],[State]])&gt;0,0,1)+IF(LEN(Locations[[#This Row],[Zip]])&gt;0,0,1)+IF(LEN(Locations[[#This Row],[Appointment Phone]])&gt;0,0,1)+IF(LEN(Locations[[#This Row],[NPI]])&gt;0,0,1)+IF(LEN(Locations[[#This Row],[Location Type]])&gt;0,0,1)+IF(LEN(Locations[[#This Row],[Claim Type]])&gt;0,0,1)+IF(LEN(Locations[[#This Row],[Service Setting]])&gt;0,0,1)=0,0,1),0)</f>
        <v>0</v>
      </c>
    </row>
    <row r="23" spans="1:18">
      <c r="A23" s="2"/>
      <c r="B23" s="4"/>
      <c r="C23" s="138"/>
      <c r="D23" s="68"/>
      <c r="E23" s="139"/>
      <c r="F23" s="4"/>
      <c r="G23" s="18"/>
      <c r="H23" s="18"/>
      <c r="I23" s="18"/>
      <c r="J23" s="18"/>
      <c r="K23" s="24"/>
      <c r="L23" s="20"/>
      <c r="M23" s="23"/>
      <c r="N23" s="23"/>
      <c r="O23" s="20"/>
      <c r="P23" s="26"/>
      <c r="Q23" s="14" t="str">
        <f>IF(LEN(Locations[[#This Row],[Facilty/Group Name]])&gt;0,IF(R23=0,"✅","❎"),"")</f>
        <v/>
      </c>
      <c r="R23" s="13">
        <f>IF(LEN(Locations[[#This Row],[Facilty/Group Name]])&gt;0,IF(IF(LEN(Locations[[#This Row],[Street]])&gt;0,0,1)+IF(LEN(Locations[[#This Row],[City]])&gt;0,0,1)+IF(LEN(Locations[[#This Row],[State]])&gt;0,0,1)+IF(LEN(Locations[[#This Row],[Zip]])&gt;0,0,1)+IF(LEN(Locations[[#This Row],[Appointment Phone]])&gt;0,0,1)+IF(LEN(Locations[[#This Row],[NPI]])&gt;0,0,1)+IF(LEN(Locations[[#This Row],[Location Type]])&gt;0,0,1)+IF(LEN(Locations[[#This Row],[Claim Type]])&gt;0,0,1)+IF(LEN(Locations[[#This Row],[Service Setting]])&gt;0,0,1)=0,0,1),0)</f>
        <v>0</v>
      </c>
    </row>
    <row r="24" spans="1:18">
      <c r="A24" s="2"/>
      <c r="B24" s="4"/>
      <c r="C24" s="138"/>
      <c r="D24" s="68"/>
      <c r="E24" s="139"/>
      <c r="F24" s="4"/>
      <c r="G24" s="18"/>
      <c r="H24" s="18"/>
      <c r="I24" s="18"/>
      <c r="J24" s="18"/>
      <c r="K24" s="24"/>
      <c r="L24" s="20"/>
      <c r="M24" s="23"/>
      <c r="N24" s="23"/>
      <c r="O24" s="20"/>
      <c r="P24" s="26"/>
      <c r="Q24" s="14"/>
      <c r="R24" s="13"/>
    </row>
    <row r="25" spans="1:18">
      <c r="A25" s="2"/>
      <c r="B25" s="4"/>
      <c r="C25" s="138"/>
      <c r="D25" s="68"/>
      <c r="E25" s="139"/>
      <c r="F25" s="4"/>
      <c r="G25" s="18"/>
      <c r="H25" s="18"/>
      <c r="I25" s="18"/>
      <c r="J25" s="18"/>
      <c r="K25" s="24"/>
      <c r="L25" s="20"/>
      <c r="M25" s="23"/>
      <c r="N25" s="23"/>
      <c r="O25" s="20"/>
      <c r="P25" s="26"/>
      <c r="Q25" s="14"/>
      <c r="R25" s="13"/>
    </row>
    <row r="26" spans="1:18">
      <c r="A26" s="2"/>
      <c r="B26" s="4"/>
      <c r="C26" s="138"/>
      <c r="D26" s="68"/>
      <c r="E26" s="139"/>
      <c r="F26" s="4"/>
      <c r="G26" s="18"/>
      <c r="H26" s="18"/>
      <c r="I26" s="18"/>
      <c r="J26" s="18"/>
      <c r="K26" s="24"/>
      <c r="L26" s="20"/>
      <c r="M26" s="23"/>
      <c r="N26" s="23"/>
      <c r="O26" s="20"/>
      <c r="P26" s="26"/>
      <c r="Q26" s="14"/>
      <c r="R26" s="13"/>
    </row>
    <row r="27" spans="1:18">
      <c r="A27" s="2"/>
      <c r="B27" s="4"/>
      <c r="C27" s="138"/>
      <c r="D27" s="68"/>
      <c r="E27" s="139"/>
      <c r="F27" s="4"/>
      <c r="G27" s="18"/>
      <c r="H27" s="18"/>
      <c r="I27" s="18"/>
      <c r="J27" s="18"/>
      <c r="K27" s="24"/>
      <c r="L27" s="20"/>
      <c r="M27" s="23"/>
      <c r="N27" s="23"/>
      <c r="O27" s="20"/>
      <c r="P27" s="26"/>
      <c r="Q27" s="14"/>
      <c r="R27" s="13"/>
    </row>
    <row r="28" spans="1:18">
      <c r="A28" s="2"/>
      <c r="B28" s="4"/>
      <c r="C28" s="138"/>
      <c r="D28" s="68"/>
      <c r="E28" s="139"/>
      <c r="F28" s="4"/>
      <c r="G28" s="18"/>
      <c r="H28" s="18"/>
      <c r="I28" s="18"/>
      <c r="J28" s="18"/>
      <c r="K28" s="24"/>
      <c r="L28" s="20"/>
      <c r="M28" s="23"/>
      <c r="N28" s="23"/>
      <c r="O28" s="20"/>
      <c r="P28" s="26"/>
      <c r="Q28" s="14"/>
      <c r="R28" s="13"/>
    </row>
    <row r="29" spans="1:18">
      <c r="A29" s="2"/>
      <c r="B29" s="4"/>
      <c r="C29" s="138"/>
      <c r="D29" s="68"/>
      <c r="E29" s="139"/>
      <c r="F29" s="4"/>
      <c r="G29" s="18"/>
      <c r="H29" s="18"/>
      <c r="I29" s="18"/>
      <c r="J29" s="18"/>
      <c r="K29" s="24"/>
      <c r="L29" s="20"/>
      <c r="M29" s="23"/>
      <c r="N29" s="23"/>
      <c r="O29" s="20"/>
      <c r="P29" s="26"/>
      <c r="Q29" s="14"/>
      <c r="R29" s="13"/>
    </row>
    <row r="30" spans="1:18">
      <c r="A30" s="2"/>
      <c r="B30" s="4"/>
      <c r="C30" s="138"/>
      <c r="D30" s="68"/>
      <c r="E30" s="139"/>
      <c r="F30" s="4"/>
      <c r="G30" s="18"/>
      <c r="H30" s="18"/>
      <c r="I30" s="18"/>
      <c r="J30" s="18"/>
      <c r="K30" s="24"/>
      <c r="L30" s="20"/>
      <c r="M30" s="23"/>
      <c r="N30" s="23"/>
      <c r="O30" s="20"/>
      <c r="P30" s="26"/>
      <c r="Q30" s="14"/>
      <c r="R30" s="13"/>
    </row>
    <row r="31" spans="1:18">
      <c r="A31" s="2"/>
      <c r="B31" s="4"/>
      <c r="C31" s="138"/>
      <c r="D31" s="68"/>
      <c r="E31" s="139"/>
      <c r="F31" s="4"/>
      <c r="G31" s="18"/>
      <c r="H31" s="18"/>
      <c r="I31" s="18"/>
      <c r="J31" s="18"/>
      <c r="K31" s="24"/>
      <c r="L31" s="20"/>
      <c r="M31" s="23"/>
      <c r="N31" s="23"/>
      <c r="O31" s="20"/>
      <c r="P31" s="26"/>
      <c r="Q31" s="14"/>
      <c r="R31" s="13"/>
    </row>
    <row r="32" spans="1:18">
      <c r="A32" s="2"/>
      <c r="B32" s="4"/>
      <c r="C32" s="138"/>
      <c r="D32" s="68"/>
      <c r="E32" s="139"/>
      <c r="F32" s="4"/>
      <c r="G32" s="18"/>
      <c r="H32" s="18"/>
      <c r="I32" s="18"/>
      <c r="J32" s="18"/>
      <c r="K32" s="24"/>
      <c r="L32" s="20"/>
      <c r="M32" s="23"/>
      <c r="N32" s="23"/>
      <c r="O32" s="20"/>
      <c r="P32" s="26"/>
      <c r="Q32" s="14"/>
      <c r="R32" s="13"/>
    </row>
    <row r="33" spans="1:18">
      <c r="A33" s="2"/>
      <c r="B33" s="4"/>
      <c r="C33" s="138"/>
      <c r="D33" s="68"/>
      <c r="E33" s="139"/>
      <c r="F33" s="4"/>
      <c r="G33" s="18"/>
      <c r="H33" s="18"/>
      <c r="I33" s="18"/>
      <c r="J33" s="18"/>
      <c r="K33" s="24"/>
      <c r="L33" s="20"/>
      <c r="M33" s="23"/>
      <c r="N33" s="23"/>
      <c r="O33" s="20"/>
      <c r="P33" s="26"/>
      <c r="Q33" s="14"/>
      <c r="R33" s="13"/>
    </row>
    <row r="34" spans="1:18" ht="15.75" customHeight="1">
      <c r="A34" s="2"/>
      <c r="B34" s="4"/>
      <c r="C34" s="138"/>
      <c r="D34" s="68"/>
      <c r="E34" s="139"/>
      <c r="F34" s="4"/>
      <c r="G34" s="18"/>
      <c r="H34" s="18"/>
      <c r="I34" s="18"/>
      <c r="J34" s="18"/>
      <c r="K34" s="24"/>
      <c r="L34" s="20"/>
      <c r="M34" s="23"/>
      <c r="N34" s="23"/>
      <c r="O34" s="20"/>
      <c r="P34" s="26"/>
      <c r="Q34" s="14" t="str">
        <f>IF(LEN(Locations[[#This Row],[Facilty/Group Name]])&gt;0,IF(R34=0,"✅","❎"),"")</f>
        <v/>
      </c>
      <c r="R34" s="13">
        <f>IF(LEN(Locations[[#This Row],[Facilty/Group Name]])&gt;0,IF(IF(LEN(Locations[[#This Row],[Street]])&gt;0,0,1)+IF(LEN(Locations[[#This Row],[City]])&gt;0,0,1)+IF(LEN(Locations[[#This Row],[State]])&gt;0,0,1)+IF(LEN(Locations[[#This Row],[Zip]])&gt;0,0,1)+IF(LEN(Locations[[#This Row],[Appointment Phone]])&gt;0,0,1)+IF(LEN(Locations[[#This Row],[NPI]])&gt;0,0,1)+IF(LEN(Locations[[#This Row],[Location Type]])&gt;0,0,1)+IF(LEN(Locations[[#This Row],[Claim Type]])&gt;0,0,1)+IF(LEN(Locations[[#This Row],[Service Setting]])&gt;0,0,1)=0,0,1),0)</f>
        <v>0</v>
      </c>
    </row>
    <row r="35" spans="1:18" ht="15.75" customHeight="1">
      <c r="A35" s="2"/>
      <c r="B35" s="4"/>
      <c r="C35" s="138"/>
      <c r="D35" s="68"/>
      <c r="E35" s="139"/>
      <c r="F35" s="4"/>
      <c r="G35" s="18"/>
      <c r="H35" s="18"/>
      <c r="I35" s="18"/>
      <c r="J35" s="18"/>
      <c r="K35" s="24"/>
      <c r="L35" s="20"/>
      <c r="M35" s="23"/>
      <c r="N35" s="23"/>
      <c r="O35" s="20"/>
      <c r="P35" s="26"/>
      <c r="Q35" s="14" t="str">
        <f>IF(LEN(Locations[[#This Row],[Facilty/Group Name]])&gt;0,IF(R35=0,"✅","❎"),"")</f>
        <v/>
      </c>
      <c r="R35" s="13">
        <f>IF(LEN(Locations[[#This Row],[Facilty/Group Name]])&gt;0,IF(IF(LEN(Locations[[#This Row],[Street]])&gt;0,0,1)+IF(LEN(Locations[[#This Row],[City]])&gt;0,0,1)+IF(LEN(Locations[[#This Row],[State]])&gt;0,0,1)+IF(LEN(Locations[[#This Row],[Zip]])&gt;0,0,1)+IF(LEN(Locations[[#This Row],[Appointment Phone]])&gt;0,0,1)+IF(LEN(Locations[[#This Row],[NPI]])&gt;0,0,1)+IF(LEN(Locations[[#This Row],[Location Type]])&gt;0,0,1)+IF(LEN(Locations[[#This Row],[Claim Type]])&gt;0,0,1)+IF(LEN(Locations[[#This Row],[Service Setting]])&gt;0,0,1)=0,0,1),0)</f>
        <v>0</v>
      </c>
    </row>
    <row r="36" spans="1:18">
      <c r="A36" s="2"/>
      <c r="B36" s="4"/>
      <c r="C36" s="138"/>
      <c r="D36" s="68"/>
      <c r="E36" s="139"/>
      <c r="F36" s="4"/>
      <c r="G36" s="18"/>
      <c r="H36" s="18"/>
      <c r="I36" s="18"/>
      <c r="J36" s="18"/>
      <c r="K36" s="24"/>
      <c r="L36" s="20"/>
      <c r="M36" s="23"/>
      <c r="N36" s="23"/>
      <c r="O36" s="20"/>
      <c r="P36" s="26"/>
      <c r="Q36" s="14" t="str">
        <f>IF(LEN(Locations[[#This Row],[Facilty/Group Name]])&gt;0,IF(R36=0,"✅","❎"),"")</f>
        <v/>
      </c>
      <c r="R36" s="13">
        <f>IF(LEN(Locations[[#This Row],[Facilty/Group Name]])&gt;0,IF(IF(LEN(Locations[[#This Row],[Street]])&gt;0,0,1)+IF(LEN(Locations[[#This Row],[City]])&gt;0,0,1)+IF(LEN(Locations[[#This Row],[State]])&gt;0,0,1)+IF(LEN(Locations[[#This Row],[Zip]])&gt;0,0,1)+IF(LEN(Locations[[#This Row],[Appointment Phone]])&gt;0,0,1)+IF(LEN(Locations[[#This Row],[NPI]])&gt;0,0,1)+IF(LEN(Locations[[#This Row],[Location Type]])&gt;0,0,1)+IF(LEN(Locations[[#This Row],[Claim Type]])&gt;0,0,1)+IF(LEN(Locations[[#This Row],[Service Setting]])&gt;0,0,1)=0,0,1),0)</f>
        <v>0</v>
      </c>
    </row>
    <row r="37" spans="1:18">
      <c r="A37" s="2"/>
      <c r="B37" s="4"/>
      <c r="C37" s="138"/>
      <c r="D37" s="68"/>
      <c r="E37" s="139"/>
      <c r="F37" s="4"/>
      <c r="G37" s="18"/>
      <c r="H37" s="18"/>
      <c r="I37" s="18"/>
      <c r="J37" s="18"/>
      <c r="K37" s="24"/>
      <c r="L37" s="20"/>
      <c r="M37" s="23"/>
      <c r="N37" s="23"/>
      <c r="O37" s="20"/>
      <c r="P37" s="26"/>
      <c r="Q37" s="14" t="str">
        <f>IF(LEN(Locations[[#This Row],[Facilty/Group Name]])&gt;0,IF(R37=0,"✅","❎"),"")</f>
        <v/>
      </c>
      <c r="R37" s="13">
        <f>IF(LEN(Locations[[#This Row],[Facilty/Group Name]])&gt;0,IF(IF(LEN(Locations[[#This Row],[Street]])&gt;0,0,1)+IF(LEN(Locations[[#This Row],[City]])&gt;0,0,1)+IF(LEN(Locations[[#This Row],[State]])&gt;0,0,1)+IF(LEN(Locations[[#This Row],[Zip]])&gt;0,0,1)+IF(LEN(Locations[[#This Row],[Appointment Phone]])&gt;0,0,1)+IF(LEN(Locations[[#This Row],[NPI]])&gt;0,0,1)+IF(LEN(Locations[[#This Row],[Location Type]])&gt;0,0,1)+IF(LEN(Locations[[#This Row],[Claim Type]])&gt;0,0,1)+IF(LEN(Locations[[#This Row],[Service Setting]])&gt;0,0,1)=0,0,1),0)</f>
        <v>0</v>
      </c>
    </row>
    <row r="38" spans="1:18">
      <c r="A38" s="2"/>
      <c r="B38" s="4"/>
      <c r="C38" s="138"/>
      <c r="D38" s="68"/>
      <c r="E38" s="139"/>
      <c r="F38" s="4"/>
      <c r="G38" s="18"/>
      <c r="H38" s="18"/>
      <c r="I38" s="18"/>
      <c r="J38" s="18"/>
      <c r="K38" s="24"/>
      <c r="L38" s="20"/>
      <c r="M38" s="23"/>
      <c r="N38" s="23"/>
      <c r="O38" s="20"/>
      <c r="P38" s="26"/>
      <c r="Q38" s="14" t="str">
        <f>IF(LEN(Locations[[#This Row],[Facilty/Group Name]])&gt;0,IF(R38=0,"✅","❎"),"")</f>
        <v/>
      </c>
      <c r="R38" s="13">
        <f>IF(LEN(Locations[[#This Row],[Facilty/Group Name]])&gt;0,IF(IF(LEN(Locations[[#This Row],[Street]])&gt;0,0,1)+IF(LEN(Locations[[#This Row],[City]])&gt;0,0,1)+IF(LEN(Locations[[#This Row],[State]])&gt;0,0,1)+IF(LEN(Locations[[#This Row],[Zip]])&gt;0,0,1)+IF(LEN(Locations[[#This Row],[Appointment Phone]])&gt;0,0,1)+IF(LEN(Locations[[#This Row],[NPI]])&gt;0,0,1)+IF(LEN(Locations[[#This Row],[Location Type]])&gt;0,0,1)+IF(LEN(Locations[[#This Row],[Claim Type]])&gt;0,0,1)+IF(LEN(Locations[[#This Row],[Service Setting]])&gt;0,0,1)=0,0,1),0)</f>
        <v>0</v>
      </c>
    </row>
    <row r="39" spans="1:18">
      <c r="A39" s="2"/>
      <c r="B39" s="4"/>
      <c r="C39" s="138"/>
      <c r="D39" s="68"/>
      <c r="E39" s="139"/>
      <c r="F39" s="4"/>
      <c r="G39" s="18"/>
      <c r="H39" s="18"/>
      <c r="I39" s="18"/>
      <c r="J39" s="18"/>
      <c r="K39" s="24"/>
      <c r="L39" s="20"/>
      <c r="M39" s="23"/>
      <c r="N39" s="23"/>
      <c r="O39" s="20"/>
      <c r="P39" s="26"/>
      <c r="Q39" s="14" t="str">
        <f>IF(LEN(Locations[[#This Row],[Facilty/Group Name]])&gt;0,IF(R39=0,"✅","❎"),"")</f>
        <v/>
      </c>
      <c r="R39" s="13">
        <f>IF(LEN(Locations[[#This Row],[Facilty/Group Name]])&gt;0,IF(IF(LEN(Locations[[#This Row],[Street]])&gt;0,0,1)+IF(LEN(Locations[[#This Row],[City]])&gt;0,0,1)+IF(LEN(Locations[[#This Row],[State]])&gt;0,0,1)+IF(LEN(Locations[[#This Row],[Zip]])&gt;0,0,1)+IF(LEN(Locations[[#This Row],[Appointment Phone]])&gt;0,0,1)+IF(LEN(Locations[[#This Row],[NPI]])&gt;0,0,1)+IF(LEN(Locations[[#This Row],[Location Type]])&gt;0,0,1)+IF(LEN(Locations[[#This Row],[Claim Type]])&gt;0,0,1)+IF(LEN(Locations[[#This Row],[Service Setting]])&gt;0,0,1)=0,0,1),0)</f>
        <v>0</v>
      </c>
    </row>
    <row r="40" spans="1:18">
      <c r="A40" s="2"/>
      <c r="B40" s="4"/>
      <c r="C40" s="138"/>
      <c r="D40" s="68"/>
      <c r="E40" s="139"/>
      <c r="F40" s="4"/>
      <c r="G40" s="18"/>
      <c r="H40" s="18"/>
      <c r="I40" s="18"/>
      <c r="J40" s="18"/>
      <c r="K40" s="24"/>
      <c r="L40" s="20"/>
      <c r="M40" s="23"/>
      <c r="N40" s="23"/>
      <c r="O40" s="20"/>
      <c r="P40" s="26"/>
      <c r="Q40" s="14" t="str">
        <f>IF(LEN(Locations[[#This Row],[Facilty/Group Name]])&gt;0,IF(R40=0,"✅","❎"),"")</f>
        <v/>
      </c>
      <c r="R40" s="13">
        <f>IF(LEN(Locations[[#This Row],[Facilty/Group Name]])&gt;0,IF(IF(LEN(Locations[[#This Row],[Street]])&gt;0,0,1)+IF(LEN(Locations[[#This Row],[City]])&gt;0,0,1)+IF(LEN(Locations[[#This Row],[State]])&gt;0,0,1)+IF(LEN(Locations[[#This Row],[Zip]])&gt;0,0,1)+IF(LEN(Locations[[#This Row],[Appointment Phone]])&gt;0,0,1)+IF(LEN(Locations[[#This Row],[NPI]])&gt;0,0,1)+IF(LEN(Locations[[#This Row],[Location Type]])&gt;0,0,1)+IF(LEN(Locations[[#This Row],[Claim Type]])&gt;0,0,1)+IF(LEN(Locations[[#This Row],[Service Setting]])&gt;0,0,1)=0,0,1),0)</f>
        <v>0</v>
      </c>
    </row>
    <row r="41" spans="1:18">
      <c r="A41" s="2"/>
      <c r="B41" s="4"/>
      <c r="C41" s="138"/>
      <c r="D41" s="68"/>
      <c r="E41" s="139"/>
      <c r="F41" s="4"/>
      <c r="G41" s="18"/>
      <c r="H41" s="18"/>
      <c r="I41" s="18"/>
      <c r="J41" s="18"/>
      <c r="K41" s="24"/>
      <c r="L41" s="20"/>
      <c r="M41" s="23"/>
      <c r="N41" s="23"/>
      <c r="O41" s="20"/>
      <c r="P41" s="26"/>
      <c r="Q41" s="14" t="str">
        <f>IF(LEN(Locations[[#This Row],[Facilty/Group Name]])&gt;0,IF(R41=0,"✅","❎"),"")</f>
        <v/>
      </c>
      <c r="R41" s="13">
        <f>IF(LEN(Locations[[#This Row],[Facilty/Group Name]])&gt;0,IF(IF(LEN(Locations[[#This Row],[Street]])&gt;0,0,1)+IF(LEN(Locations[[#This Row],[City]])&gt;0,0,1)+IF(LEN(Locations[[#This Row],[State]])&gt;0,0,1)+IF(LEN(Locations[[#This Row],[Zip]])&gt;0,0,1)+IF(LEN(Locations[[#This Row],[Appointment Phone]])&gt;0,0,1)+IF(LEN(Locations[[#This Row],[NPI]])&gt;0,0,1)+IF(LEN(Locations[[#This Row],[Location Type]])&gt;0,0,1)+IF(LEN(Locations[[#This Row],[Claim Type]])&gt;0,0,1)+IF(LEN(Locations[[#This Row],[Service Setting]])&gt;0,0,1)=0,0,1),0)</f>
        <v>0</v>
      </c>
    </row>
    <row r="42" spans="1:18">
      <c r="A42" s="2"/>
      <c r="B42" s="4"/>
      <c r="C42" s="138"/>
      <c r="D42" s="68"/>
      <c r="E42" s="139"/>
      <c r="F42" s="4"/>
      <c r="G42" s="18"/>
      <c r="H42" s="18"/>
      <c r="I42" s="18"/>
      <c r="J42" s="18"/>
      <c r="K42" s="24"/>
      <c r="L42" s="20"/>
      <c r="M42" s="23"/>
      <c r="N42" s="23"/>
      <c r="O42" s="20"/>
      <c r="P42" s="26"/>
      <c r="Q42" s="14" t="str">
        <f>IF(LEN(Locations[[#This Row],[Facilty/Group Name]])&gt;0,IF(R42=0,"✅","❎"),"")</f>
        <v/>
      </c>
      <c r="R42" s="13">
        <f>IF(LEN(Locations[[#This Row],[Facilty/Group Name]])&gt;0,IF(IF(LEN(Locations[[#This Row],[Street]])&gt;0,0,1)+IF(LEN(Locations[[#This Row],[City]])&gt;0,0,1)+IF(LEN(Locations[[#This Row],[State]])&gt;0,0,1)+IF(LEN(Locations[[#This Row],[Zip]])&gt;0,0,1)+IF(LEN(Locations[[#This Row],[Appointment Phone]])&gt;0,0,1)+IF(LEN(Locations[[#This Row],[NPI]])&gt;0,0,1)+IF(LEN(Locations[[#This Row],[Location Type]])&gt;0,0,1)+IF(LEN(Locations[[#This Row],[Claim Type]])&gt;0,0,1)+IF(LEN(Locations[[#This Row],[Service Setting]])&gt;0,0,1)=0,0,1),0)</f>
        <v>0</v>
      </c>
    </row>
    <row r="43" spans="1:18">
      <c r="A43" s="2"/>
      <c r="B43" s="4"/>
      <c r="C43" s="138"/>
      <c r="D43" s="68"/>
      <c r="E43" s="139"/>
      <c r="F43" s="4"/>
      <c r="G43" s="18"/>
      <c r="H43" s="18"/>
      <c r="I43" s="18"/>
      <c r="J43" s="18"/>
      <c r="K43" s="24"/>
      <c r="L43" s="20"/>
      <c r="M43" s="23"/>
      <c r="N43" s="23"/>
      <c r="O43" s="20"/>
      <c r="P43" s="26"/>
      <c r="Q43" s="14" t="str">
        <f>IF(LEN(Locations[[#This Row],[Facilty/Group Name]])&gt;0,IF(R43=0,"✅","❎"),"")</f>
        <v/>
      </c>
      <c r="R43" s="13">
        <f>IF(LEN(Locations[[#This Row],[Facilty/Group Name]])&gt;0,IF(IF(LEN(Locations[[#This Row],[Street]])&gt;0,0,1)+IF(LEN(Locations[[#This Row],[City]])&gt;0,0,1)+IF(LEN(Locations[[#This Row],[State]])&gt;0,0,1)+IF(LEN(Locations[[#This Row],[Zip]])&gt;0,0,1)+IF(LEN(Locations[[#This Row],[Appointment Phone]])&gt;0,0,1)+IF(LEN(Locations[[#This Row],[NPI]])&gt;0,0,1)+IF(LEN(Locations[[#This Row],[Location Type]])&gt;0,0,1)+IF(LEN(Locations[[#This Row],[Claim Type]])&gt;0,0,1)+IF(LEN(Locations[[#This Row],[Service Setting]])&gt;0,0,1)=0,0,1),0)</f>
        <v>0</v>
      </c>
    </row>
    <row r="44" spans="1:18">
      <c r="A44" s="2"/>
      <c r="B44" s="4"/>
      <c r="C44" s="138"/>
      <c r="D44" s="68"/>
      <c r="E44" s="139"/>
      <c r="F44" s="4"/>
      <c r="G44" s="18"/>
      <c r="H44" s="18"/>
      <c r="I44" s="18"/>
      <c r="J44" s="18"/>
      <c r="K44" s="24"/>
      <c r="L44" s="20"/>
      <c r="M44" s="23"/>
      <c r="N44" s="23"/>
      <c r="O44" s="20"/>
      <c r="P44" s="26"/>
      <c r="Q44" s="14" t="str">
        <f>IF(LEN(Locations[[#This Row],[Facilty/Group Name]])&gt;0,IF(R44=0,"✅","❎"),"")</f>
        <v/>
      </c>
      <c r="R44" s="13">
        <f>IF(LEN(Locations[[#This Row],[Facilty/Group Name]])&gt;0,IF(IF(LEN(Locations[[#This Row],[Street]])&gt;0,0,1)+IF(LEN(Locations[[#This Row],[City]])&gt;0,0,1)+IF(LEN(Locations[[#This Row],[State]])&gt;0,0,1)+IF(LEN(Locations[[#This Row],[Zip]])&gt;0,0,1)+IF(LEN(Locations[[#This Row],[Appointment Phone]])&gt;0,0,1)+IF(LEN(Locations[[#This Row],[NPI]])&gt;0,0,1)+IF(LEN(Locations[[#This Row],[Location Type]])&gt;0,0,1)+IF(LEN(Locations[[#This Row],[Claim Type]])&gt;0,0,1)+IF(LEN(Locations[[#This Row],[Service Setting]])&gt;0,0,1)=0,0,1),0)</f>
        <v>0</v>
      </c>
    </row>
    <row r="45" spans="1:18">
      <c r="A45" s="2"/>
      <c r="B45" s="4"/>
      <c r="C45" s="138"/>
      <c r="D45" s="68"/>
      <c r="E45" s="139"/>
      <c r="F45" s="4"/>
      <c r="G45" s="18"/>
      <c r="H45" s="18"/>
      <c r="I45" s="18"/>
      <c r="J45" s="18"/>
      <c r="K45" s="24"/>
      <c r="L45" s="20"/>
      <c r="M45" s="23"/>
      <c r="N45" s="23"/>
      <c r="O45" s="20"/>
      <c r="P45" s="26"/>
      <c r="Q45" s="14" t="str">
        <f>IF(LEN(Locations[[#This Row],[Facilty/Group Name]])&gt;0,IF(R45=0,"✅","❎"),"")</f>
        <v/>
      </c>
      <c r="R45" s="13">
        <f>IF(LEN(Locations[[#This Row],[Facilty/Group Name]])&gt;0,IF(IF(LEN(Locations[[#This Row],[Street]])&gt;0,0,1)+IF(LEN(Locations[[#This Row],[City]])&gt;0,0,1)+IF(LEN(Locations[[#This Row],[State]])&gt;0,0,1)+IF(LEN(Locations[[#This Row],[Zip]])&gt;0,0,1)+IF(LEN(Locations[[#This Row],[Appointment Phone]])&gt;0,0,1)+IF(LEN(Locations[[#This Row],[NPI]])&gt;0,0,1)+IF(LEN(Locations[[#This Row],[Location Type]])&gt;0,0,1)+IF(LEN(Locations[[#This Row],[Claim Type]])&gt;0,0,1)+IF(LEN(Locations[[#This Row],[Service Setting]])&gt;0,0,1)=0,0,1),0)</f>
        <v>0</v>
      </c>
    </row>
    <row r="46" spans="1:18">
      <c r="A46" s="2"/>
      <c r="B46" s="4"/>
      <c r="C46" s="138"/>
      <c r="D46" s="68"/>
      <c r="E46" s="139"/>
      <c r="F46" s="4"/>
      <c r="G46" s="18"/>
      <c r="H46" s="18"/>
      <c r="I46" s="18"/>
      <c r="J46" s="18"/>
      <c r="K46" s="24"/>
      <c r="L46" s="20"/>
      <c r="M46" s="23"/>
      <c r="N46" s="23"/>
      <c r="O46" s="20"/>
      <c r="P46" s="26"/>
      <c r="Q46" s="14" t="str">
        <f>IF(LEN(Locations[[#This Row],[Facilty/Group Name]])&gt;0,IF(R46=0,"✅","❎"),"")</f>
        <v/>
      </c>
      <c r="R46" s="13">
        <f>IF(LEN(Locations[[#This Row],[Facilty/Group Name]])&gt;0,IF(IF(LEN(Locations[[#This Row],[Street]])&gt;0,0,1)+IF(LEN(Locations[[#This Row],[City]])&gt;0,0,1)+IF(LEN(Locations[[#This Row],[State]])&gt;0,0,1)+IF(LEN(Locations[[#This Row],[Zip]])&gt;0,0,1)+IF(LEN(Locations[[#This Row],[Appointment Phone]])&gt;0,0,1)+IF(LEN(Locations[[#This Row],[NPI]])&gt;0,0,1)+IF(LEN(Locations[[#This Row],[Location Type]])&gt;0,0,1)+IF(LEN(Locations[[#This Row],[Claim Type]])&gt;0,0,1)+IF(LEN(Locations[[#This Row],[Service Setting]])&gt;0,0,1)=0,0,1),0)</f>
        <v>0</v>
      </c>
    </row>
    <row r="47" spans="1:18">
      <c r="A47" s="2"/>
      <c r="B47" s="4"/>
      <c r="C47" s="138"/>
      <c r="D47" s="68"/>
      <c r="E47" s="139"/>
      <c r="F47" s="4"/>
      <c r="G47" s="18"/>
      <c r="H47" s="18"/>
      <c r="I47" s="18"/>
      <c r="J47" s="18"/>
      <c r="K47" s="24"/>
      <c r="L47" s="20"/>
      <c r="M47" s="23"/>
      <c r="N47" s="23"/>
      <c r="O47" s="20"/>
      <c r="P47" s="26"/>
      <c r="Q47" s="14" t="str">
        <f>IF(LEN(Locations[[#This Row],[Facilty/Group Name]])&gt;0,IF(R47=0,"✅","❎"),"")</f>
        <v/>
      </c>
      <c r="R47" s="13">
        <f>IF(LEN(Locations[[#This Row],[Facilty/Group Name]])&gt;0,IF(IF(LEN(Locations[[#This Row],[Street]])&gt;0,0,1)+IF(LEN(Locations[[#This Row],[City]])&gt;0,0,1)+IF(LEN(Locations[[#This Row],[State]])&gt;0,0,1)+IF(LEN(Locations[[#This Row],[Zip]])&gt;0,0,1)+IF(LEN(Locations[[#This Row],[Appointment Phone]])&gt;0,0,1)+IF(LEN(Locations[[#This Row],[NPI]])&gt;0,0,1)+IF(LEN(Locations[[#This Row],[Location Type]])&gt;0,0,1)+IF(LEN(Locations[[#This Row],[Claim Type]])&gt;0,0,1)+IF(LEN(Locations[[#This Row],[Service Setting]])&gt;0,0,1)=0,0,1),0)</f>
        <v>0</v>
      </c>
    </row>
    <row r="48" spans="1:18">
      <c r="A48" s="2"/>
      <c r="B48" s="4"/>
      <c r="C48" s="138"/>
      <c r="D48" s="68"/>
      <c r="E48" s="139"/>
      <c r="F48" s="4"/>
      <c r="G48" s="18"/>
      <c r="H48" s="18"/>
      <c r="I48" s="18"/>
      <c r="J48" s="18"/>
      <c r="K48" s="24"/>
      <c r="L48" s="20"/>
      <c r="M48" s="23"/>
      <c r="N48" s="23"/>
      <c r="O48" s="20"/>
      <c r="P48" s="26"/>
      <c r="Q48" s="14" t="str">
        <f>IF(LEN(Locations[[#This Row],[Facilty/Group Name]])&gt;0,IF(R48=0,"✅","❎"),"")</f>
        <v/>
      </c>
      <c r="R48" s="13">
        <f>IF(LEN(Locations[[#This Row],[Facilty/Group Name]])&gt;0,IF(IF(LEN(Locations[[#This Row],[Street]])&gt;0,0,1)+IF(LEN(Locations[[#This Row],[City]])&gt;0,0,1)+IF(LEN(Locations[[#This Row],[State]])&gt;0,0,1)+IF(LEN(Locations[[#This Row],[Zip]])&gt;0,0,1)+IF(LEN(Locations[[#This Row],[Appointment Phone]])&gt;0,0,1)+IF(LEN(Locations[[#This Row],[NPI]])&gt;0,0,1)+IF(LEN(Locations[[#This Row],[Location Type]])&gt;0,0,1)+IF(LEN(Locations[[#This Row],[Claim Type]])&gt;0,0,1)+IF(LEN(Locations[[#This Row],[Service Setting]])&gt;0,0,1)=0,0,1),0)</f>
        <v>0</v>
      </c>
    </row>
    <row r="49" spans="1:18">
      <c r="A49" s="2"/>
      <c r="B49" s="4"/>
      <c r="C49" s="138"/>
      <c r="D49" s="68"/>
      <c r="E49" s="139"/>
      <c r="F49" s="4"/>
      <c r="G49" s="18"/>
      <c r="H49" s="18"/>
      <c r="I49" s="18"/>
      <c r="J49" s="18"/>
      <c r="K49" s="24"/>
      <c r="L49" s="20"/>
      <c r="M49" s="23"/>
      <c r="N49" s="23"/>
      <c r="O49" s="20"/>
      <c r="P49" s="26"/>
      <c r="Q49" s="14" t="str">
        <f>IF(LEN(Locations[[#This Row],[Facilty/Group Name]])&gt;0,IF(R49=0,"✅","❎"),"")</f>
        <v/>
      </c>
      <c r="R49" s="13">
        <f>IF(LEN(Locations[[#This Row],[Facilty/Group Name]])&gt;0,IF(IF(LEN(Locations[[#This Row],[Street]])&gt;0,0,1)+IF(LEN(Locations[[#This Row],[City]])&gt;0,0,1)+IF(LEN(Locations[[#This Row],[State]])&gt;0,0,1)+IF(LEN(Locations[[#This Row],[Zip]])&gt;0,0,1)+IF(LEN(Locations[[#This Row],[Appointment Phone]])&gt;0,0,1)+IF(LEN(Locations[[#This Row],[NPI]])&gt;0,0,1)+IF(LEN(Locations[[#This Row],[Location Type]])&gt;0,0,1)+IF(LEN(Locations[[#This Row],[Claim Type]])&gt;0,0,1)+IF(LEN(Locations[[#This Row],[Service Setting]])&gt;0,0,1)=0,0,1),0)</f>
        <v>0</v>
      </c>
    </row>
    <row r="50" spans="1:18">
      <c r="A50" s="2"/>
      <c r="B50" s="4"/>
      <c r="C50" s="138"/>
      <c r="D50" s="68"/>
      <c r="E50" s="139"/>
      <c r="F50" s="4"/>
      <c r="G50" s="18"/>
      <c r="H50" s="18"/>
      <c r="I50" s="18"/>
      <c r="J50" s="18"/>
      <c r="K50" s="24"/>
      <c r="L50" s="20"/>
      <c r="M50" s="23"/>
      <c r="N50" s="23"/>
      <c r="O50" s="20"/>
      <c r="P50" s="26"/>
      <c r="Q50" s="14" t="str">
        <f>IF(LEN(Locations[[#This Row],[Facilty/Group Name]])&gt;0,IF(R50=0,"✅","❎"),"")</f>
        <v/>
      </c>
      <c r="R50" s="13">
        <f>IF(LEN(Locations[[#This Row],[Facilty/Group Name]])&gt;0,IF(IF(LEN(Locations[[#This Row],[Street]])&gt;0,0,1)+IF(LEN(Locations[[#This Row],[City]])&gt;0,0,1)+IF(LEN(Locations[[#This Row],[State]])&gt;0,0,1)+IF(LEN(Locations[[#This Row],[Zip]])&gt;0,0,1)+IF(LEN(Locations[[#This Row],[Appointment Phone]])&gt;0,0,1)+IF(LEN(Locations[[#This Row],[NPI]])&gt;0,0,1)+IF(LEN(Locations[[#This Row],[Location Type]])&gt;0,0,1)+IF(LEN(Locations[[#This Row],[Claim Type]])&gt;0,0,1)+IF(LEN(Locations[[#This Row],[Service Setting]])&gt;0,0,1)=0,0,1),0)</f>
        <v>0</v>
      </c>
    </row>
    <row r="51" spans="1:18">
      <c r="A51" s="2"/>
      <c r="B51" s="4"/>
      <c r="C51" s="138"/>
      <c r="D51" s="68"/>
      <c r="E51" s="139"/>
      <c r="F51" s="4"/>
      <c r="G51" s="18"/>
      <c r="H51" s="18"/>
      <c r="I51" s="18"/>
      <c r="J51" s="18"/>
      <c r="K51" s="24"/>
      <c r="L51" s="20"/>
      <c r="M51" s="23"/>
      <c r="N51" s="23"/>
      <c r="O51" s="20"/>
      <c r="P51" s="26"/>
      <c r="Q51" s="14" t="str">
        <f>IF(LEN(Locations[[#This Row],[Facilty/Group Name]])&gt;0,IF(R51=0,"✅","❎"),"")</f>
        <v/>
      </c>
      <c r="R51" s="13">
        <f>IF(LEN(Locations[[#This Row],[Facilty/Group Name]])&gt;0,IF(IF(LEN(Locations[[#This Row],[Street]])&gt;0,0,1)+IF(LEN(Locations[[#This Row],[City]])&gt;0,0,1)+IF(LEN(Locations[[#This Row],[State]])&gt;0,0,1)+IF(LEN(Locations[[#This Row],[Zip]])&gt;0,0,1)+IF(LEN(Locations[[#This Row],[Appointment Phone]])&gt;0,0,1)+IF(LEN(Locations[[#This Row],[NPI]])&gt;0,0,1)+IF(LEN(Locations[[#This Row],[Location Type]])&gt;0,0,1)+IF(LEN(Locations[[#This Row],[Claim Type]])&gt;0,0,1)+IF(LEN(Locations[[#This Row],[Service Setting]])&gt;0,0,1)=0,0,1),0)</f>
        <v>0</v>
      </c>
    </row>
    <row r="52" spans="1:18">
      <c r="A52" s="2"/>
      <c r="B52" s="4"/>
      <c r="C52" s="138"/>
      <c r="D52" s="68"/>
      <c r="E52" s="139"/>
      <c r="F52" s="4"/>
      <c r="G52" s="18"/>
      <c r="H52" s="18"/>
      <c r="I52" s="18"/>
      <c r="J52" s="18"/>
      <c r="K52" s="24"/>
      <c r="L52" s="20"/>
      <c r="M52" s="23"/>
      <c r="N52" s="23"/>
      <c r="O52" s="20"/>
      <c r="P52" s="26"/>
      <c r="Q52" s="14" t="str">
        <f>IF(LEN(Locations[[#This Row],[Facilty/Group Name]])&gt;0,IF(R52=0,"✅","❎"),"")</f>
        <v/>
      </c>
      <c r="R52" s="13">
        <f>IF(LEN(Locations[[#This Row],[Facilty/Group Name]])&gt;0,IF(IF(LEN(Locations[[#This Row],[Street]])&gt;0,0,1)+IF(LEN(Locations[[#This Row],[City]])&gt;0,0,1)+IF(LEN(Locations[[#This Row],[State]])&gt;0,0,1)+IF(LEN(Locations[[#This Row],[Zip]])&gt;0,0,1)+IF(LEN(Locations[[#This Row],[Appointment Phone]])&gt;0,0,1)+IF(LEN(Locations[[#This Row],[NPI]])&gt;0,0,1)+IF(LEN(Locations[[#This Row],[Location Type]])&gt;0,0,1)+IF(LEN(Locations[[#This Row],[Claim Type]])&gt;0,0,1)+IF(LEN(Locations[[#This Row],[Service Setting]])&gt;0,0,1)=0,0,1),0)</f>
        <v>0</v>
      </c>
    </row>
    <row r="53" spans="1:18">
      <c r="A53" s="2"/>
      <c r="B53" s="4"/>
      <c r="C53" s="138"/>
      <c r="D53" s="68"/>
      <c r="E53" s="139"/>
      <c r="F53" s="4"/>
      <c r="G53" s="18"/>
      <c r="H53" s="18"/>
      <c r="I53" s="18"/>
      <c r="J53" s="18"/>
      <c r="K53" s="24"/>
      <c r="L53" s="20"/>
      <c r="M53" s="23"/>
      <c r="N53" s="23"/>
      <c r="O53" s="20"/>
      <c r="P53" s="26"/>
      <c r="Q53" s="14" t="str">
        <f>IF(LEN(Locations[[#This Row],[Facilty/Group Name]])&gt;0,IF(R53=0,"✅","❎"),"")</f>
        <v/>
      </c>
      <c r="R53" s="13">
        <f>IF(LEN(Locations[[#This Row],[Facilty/Group Name]])&gt;0,IF(IF(LEN(Locations[[#This Row],[Street]])&gt;0,0,1)+IF(LEN(Locations[[#This Row],[City]])&gt;0,0,1)+IF(LEN(Locations[[#This Row],[State]])&gt;0,0,1)+IF(LEN(Locations[[#This Row],[Zip]])&gt;0,0,1)+IF(LEN(Locations[[#This Row],[Appointment Phone]])&gt;0,0,1)+IF(LEN(Locations[[#This Row],[NPI]])&gt;0,0,1)+IF(LEN(Locations[[#This Row],[Location Type]])&gt;0,0,1)+IF(LEN(Locations[[#This Row],[Claim Type]])&gt;0,0,1)+IF(LEN(Locations[[#This Row],[Service Setting]])&gt;0,0,1)=0,0,1),0)</f>
        <v>0</v>
      </c>
    </row>
    <row r="54" spans="1:18" ht="15.75" thickBot="1">
      <c r="A54" s="2"/>
      <c r="B54" s="4"/>
      <c r="C54" s="140"/>
      <c r="D54" s="141"/>
      <c r="E54" s="142"/>
      <c r="F54" s="4"/>
      <c r="G54" s="21" t="s">
        <v>65</v>
      </c>
      <c r="H54" s="21" t="s">
        <v>65</v>
      </c>
      <c r="I54" s="21" t="s">
        <v>65</v>
      </c>
      <c r="J54" s="21" t="s">
        <v>65</v>
      </c>
      <c r="K54" s="21" t="s">
        <v>65</v>
      </c>
      <c r="L54" s="21" t="s">
        <v>65</v>
      </c>
      <c r="M54" s="21" t="s">
        <v>65</v>
      </c>
      <c r="N54" s="21" t="s">
        <v>65</v>
      </c>
      <c r="O54" s="21" t="s">
        <v>65</v>
      </c>
      <c r="P54" s="21" t="s">
        <v>65</v>
      </c>
      <c r="Q54" s="4"/>
      <c r="R54" s="2"/>
    </row>
    <row r="55" spans="1:18">
      <c r="A55" s="2"/>
      <c r="B55" s="4"/>
      <c r="C55" s="4"/>
      <c r="D55" s="4"/>
      <c r="E55" s="4"/>
      <c r="F55" s="4"/>
      <c r="G55" s="4"/>
      <c r="H55" s="4"/>
      <c r="I55" s="4"/>
      <c r="J55" s="4"/>
      <c r="K55" s="4"/>
      <c r="L55" s="4"/>
      <c r="M55" s="4"/>
      <c r="N55" s="4"/>
      <c r="O55" s="4"/>
      <c r="P55" s="4"/>
      <c r="Q55" s="4"/>
      <c r="R55" s="2"/>
    </row>
    <row r="56" spans="1:18">
      <c r="A56" s="2"/>
      <c r="B56" s="2"/>
      <c r="C56" s="2"/>
      <c r="D56" s="2"/>
      <c r="E56" s="2"/>
      <c r="F56" s="2"/>
      <c r="G56" s="2"/>
      <c r="H56" s="2"/>
      <c r="I56" s="2"/>
      <c r="J56" s="2"/>
      <c r="K56" s="2"/>
      <c r="L56" s="2"/>
      <c r="M56" s="2"/>
      <c r="N56" s="2"/>
      <c r="O56" s="2"/>
      <c r="P56" s="2"/>
      <c r="Q56" s="2"/>
      <c r="R56" s="2"/>
    </row>
  </sheetData>
  <sheetProtection algorithmName="SHA-512" hashValue="cXQBGY4YQBlmse2QgFnrSh3+AhFzwCJiUsWs5+DA9tCWkqkjozKoSwrIYjLyE2cnTrHR4Ac5D2x73SQEVoQYPQ==" saltValue="bbnqDOkD1aibzcdeEgYpuA==" spinCount="100000" sheet="1" objects="1" scenarios="1" insertRows="0" selectLockedCells="1"/>
  <mergeCells count="6">
    <mergeCell ref="C15:E54"/>
    <mergeCell ref="F2:M3"/>
    <mergeCell ref="P2:Q3"/>
    <mergeCell ref="B7:F8"/>
    <mergeCell ref="G7:Q8"/>
    <mergeCell ref="C13:E13"/>
  </mergeCells>
  <phoneticPr fontId="19" type="noConversion"/>
  <conditionalFormatting sqref="B7:F8">
    <cfRule type="expression" dxfId="21" priority="1">
      <formula>A7 = 0</formula>
    </cfRule>
    <cfRule type="expression" dxfId="20" priority="2">
      <formula>A7 &gt; 0</formula>
    </cfRule>
  </conditionalFormatting>
  <conditionalFormatting sqref="Q12:Q55">
    <cfRule type="cellIs" dxfId="19" priority="3" operator="equal">
      <formula>"✅"</formula>
    </cfRule>
    <cfRule type="cellIs" dxfId="18" priority="4" operator="equal">
      <formula>"❎"</formula>
    </cfRule>
  </conditionalFormatting>
  <dataValidations count="5">
    <dataValidation type="list" allowBlank="1" showInputMessage="1" showErrorMessage="1" sqref="J14:J53" xr:uid="{510F5577-4E2E-46C5-92A2-63C0E3EA16BB}">
      <formula1>States</formula1>
    </dataValidation>
    <dataValidation type="list" allowBlank="1" showInputMessage="1" showErrorMessage="1" sqref="N14:N53" xr:uid="{80523FA2-6188-4797-B3A1-6767B2615B0F}">
      <formula1>LocationTypes</formula1>
    </dataValidation>
    <dataValidation type="list" allowBlank="1" showInputMessage="1" showErrorMessage="1" sqref="O14:O53" xr:uid="{5799049C-074F-4403-B3E5-B695DF1BCA9A}">
      <formula1>ClaimTypes</formula1>
    </dataValidation>
    <dataValidation type="list" allowBlank="1" showInputMessage="1" showErrorMessage="1" sqref="P14:P53" xr:uid="{91ED69DC-7502-4EA4-A90E-583C48F1C423}">
      <formula1>ServiceSettings</formula1>
    </dataValidation>
    <dataValidation type="textLength" operator="equal" allowBlank="1" showInputMessage="1" showErrorMessage="1" sqref="M14:M53" xr:uid="{9E89C119-7E60-44FE-806E-C3C20E92CCF3}">
      <formula1>10</formula1>
    </dataValidation>
  </dataValidations>
  <hyperlinks>
    <hyperlink ref="P2:Q3" location="'🏠'!A1" display="🏠" xr:uid="{445F151F-214B-46FD-8E9B-DA421D3D7EA3}"/>
  </hyperlinks>
  <printOptions horizontalCentered="1" verticalCentered="1"/>
  <pageMargins left="0.15" right="0.15" top="0.25" bottom="0.25" header="0.15" footer="0.15"/>
  <pageSetup scale="46" fitToHeight="0"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C61E1-7760-461B-90E2-74B92E23063D}">
  <sheetPr>
    <tabColor rgb="FF006BA6"/>
    <pageSetUpPr fitToPage="1"/>
  </sheetPr>
  <dimension ref="A1:AC56"/>
  <sheetViews>
    <sheetView zoomScaleNormal="100" workbookViewId="0">
      <selection activeCell="J18" sqref="J17:J18"/>
    </sheetView>
  </sheetViews>
  <sheetFormatPr defaultRowHeight="15"/>
  <cols>
    <col min="1" max="2" width="2.85546875" customWidth="1"/>
    <col min="5" max="6" width="2.85546875" customWidth="1"/>
    <col min="7" max="8" width="13" customWidth="1"/>
    <col min="9" max="9" width="6" customWidth="1"/>
    <col min="10" max="10" width="13" customWidth="1"/>
    <col min="11" max="11" width="13" hidden="1" customWidth="1"/>
    <col min="12" max="12" width="11" bestFit="1" customWidth="1"/>
    <col min="13" max="13" width="9" bestFit="1" customWidth="1"/>
    <col min="14" max="16" width="13" customWidth="1"/>
    <col min="17" max="17" width="11" bestFit="1" customWidth="1"/>
    <col min="18" max="18" width="13" customWidth="1"/>
    <col min="19" max="20" width="54.85546875" bestFit="1" customWidth="1"/>
    <col min="21" max="27" width="13" customWidth="1"/>
    <col min="28" max="30" width="2.85546875" customWidth="1"/>
  </cols>
  <sheetData>
    <row r="1" spans="1:29">
      <c r="A1" s="2"/>
      <c r="B1" s="2"/>
      <c r="C1" s="2"/>
      <c r="D1" s="2"/>
      <c r="E1" s="2"/>
      <c r="F1" s="2"/>
      <c r="G1" s="2"/>
      <c r="H1" s="2"/>
      <c r="I1" s="2"/>
      <c r="J1" s="2"/>
      <c r="K1" s="2"/>
      <c r="L1" s="2"/>
      <c r="M1" s="2"/>
      <c r="N1" s="2"/>
      <c r="O1" s="2"/>
      <c r="P1" s="2"/>
      <c r="Q1" s="2"/>
      <c r="R1" s="2"/>
      <c r="S1" s="2"/>
      <c r="T1" s="2"/>
      <c r="U1" s="2"/>
      <c r="V1" s="2"/>
      <c r="W1" s="2"/>
      <c r="X1" s="2"/>
      <c r="Y1" s="2"/>
      <c r="Z1" s="2"/>
      <c r="AA1" s="2"/>
      <c r="AB1" s="2"/>
      <c r="AC1" s="2"/>
    </row>
    <row r="2" spans="1:29" ht="15" customHeight="1">
      <c r="A2" s="2"/>
      <c r="B2" s="1"/>
      <c r="C2" s="1"/>
      <c r="D2" s="1"/>
      <c r="E2" s="2"/>
      <c r="F2" s="143" t="s">
        <v>0</v>
      </c>
      <c r="G2" s="143"/>
      <c r="H2" s="143"/>
      <c r="I2" s="143"/>
      <c r="J2" s="143"/>
      <c r="K2" s="143"/>
      <c r="L2" s="143"/>
      <c r="M2" s="143"/>
      <c r="N2" s="143"/>
      <c r="O2" s="58"/>
      <c r="P2" s="58"/>
      <c r="Q2" s="58"/>
      <c r="R2" s="58"/>
      <c r="S2" s="58"/>
      <c r="T2" s="58"/>
      <c r="U2" s="58"/>
      <c r="V2" s="58"/>
      <c r="W2" s="58"/>
      <c r="X2" s="58"/>
      <c r="Y2" s="58"/>
      <c r="Z2" s="58"/>
      <c r="AA2" s="113" t="s">
        <v>56</v>
      </c>
      <c r="AB2" s="113"/>
      <c r="AC2" s="2"/>
    </row>
    <row r="3" spans="1:29" ht="15.75" customHeight="1">
      <c r="A3" s="2"/>
      <c r="B3" s="1"/>
      <c r="C3" s="1"/>
      <c r="D3" s="1"/>
      <c r="E3" s="2"/>
      <c r="F3" s="143"/>
      <c r="G3" s="143"/>
      <c r="H3" s="143"/>
      <c r="I3" s="143"/>
      <c r="J3" s="143"/>
      <c r="K3" s="143"/>
      <c r="L3" s="143"/>
      <c r="M3" s="143"/>
      <c r="N3" s="143"/>
      <c r="O3" s="58"/>
      <c r="P3" s="58"/>
      <c r="Q3" s="58"/>
      <c r="R3" s="58"/>
      <c r="S3" s="58"/>
      <c r="T3" s="58"/>
      <c r="U3" s="58"/>
      <c r="V3" s="58"/>
      <c r="W3" s="58"/>
      <c r="X3" s="58"/>
      <c r="Y3" s="58"/>
      <c r="Z3" s="58"/>
      <c r="AA3" s="113"/>
      <c r="AB3" s="113"/>
      <c r="AC3" s="2"/>
    </row>
    <row r="4" spans="1:29" ht="15" customHeight="1">
      <c r="A4" s="2"/>
      <c r="B4" s="2"/>
      <c r="C4" s="2"/>
      <c r="D4" s="2"/>
      <c r="E4" s="2"/>
      <c r="F4" s="2"/>
      <c r="G4" s="3"/>
      <c r="H4" s="3"/>
      <c r="I4" s="3"/>
      <c r="J4" s="3"/>
      <c r="K4" s="3"/>
      <c r="L4" s="3"/>
      <c r="M4" s="3"/>
      <c r="N4" s="3"/>
      <c r="O4" s="3"/>
      <c r="P4" s="3"/>
      <c r="Q4" s="3"/>
      <c r="R4" s="3"/>
      <c r="S4" s="3"/>
      <c r="T4" s="3"/>
      <c r="U4" s="3"/>
      <c r="V4" s="3"/>
      <c r="W4" s="3"/>
      <c r="X4" s="3"/>
      <c r="Y4" s="3"/>
      <c r="Z4" s="3"/>
      <c r="AA4" s="3"/>
      <c r="AB4" s="2"/>
      <c r="AC4" s="2"/>
    </row>
    <row r="5" spans="1:29" ht="7.5" customHeight="1">
      <c r="A5" s="53"/>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row>
    <row r="6" spans="1:29" ht="1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row>
    <row r="7" spans="1:29" ht="15" customHeight="1">
      <c r="A7" s="13">
        <f>SUM(AC12:AC55)</f>
        <v>1</v>
      </c>
      <c r="B7" s="114" t="s">
        <v>12</v>
      </c>
      <c r="C7" s="114"/>
      <c r="D7" s="114"/>
      <c r="E7" s="114"/>
      <c r="F7" s="115"/>
      <c r="G7" s="119" t="s">
        <v>66</v>
      </c>
      <c r="H7" s="120"/>
      <c r="I7" s="120"/>
      <c r="J7" s="120"/>
      <c r="K7" s="120"/>
      <c r="L7" s="120"/>
      <c r="M7" s="120"/>
      <c r="N7" s="120"/>
      <c r="O7" s="120"/>
      <c r="P7" s="120"/>
      <c r="Q7" s="120"/>
      <c r="R7" s="120"/>
      <c r="S7" s="120"/>
      <c r="T7" s="120"/>
      <c r="U7" s="120"/>
      <c r="V7" s="120"/>
      <c r="W7" s="120"/>
      <c r="X7" s="120"/>
      <c r="Y7" s="120"/>
      <c r="Z7" s="120"/>
      <c r="AA7" s="120"/>
      <c r="AB7" s="120"/>
      <c r="AC7" s="2"/>
    </row>
    <row r="8" spans="1:29" ht="15" customHeight="1">
      <c r="A8" s="2"/>
      <c r="B8" s="114"/>
      <c r="C8" s="114"/>
      <c r="D8" s="114"/>
      <c r="E8" s="114"/>
      <c r="F8" s="115"/>
      <c r="G8" s="119"/>
      <c r="H8" s="120"/>
      <c r="I8" s="120"/>
      <c r="J8" s="120"/>
      <c r="K8" s="120"/>
      <c r="L8" s="120"/>
      <c r="M8" s="120"/>
      <c r="N8" s="120"/>
      <c r="O8" s="120"/>
      <c r="P8" s="120"/>
      <c r="Q8" s="120"/>
      <c r="R8" s="120"/>
      <c r="S8" s="120"/>
      <c r="T8" s="120"/>
      <c r="U8" s="120"/>
      <c r="V8" s="120"/>
      <c r="W8" s="120"/>
      <c r="X8" s="120"/>
      <c r="Y8" s="120"/>
      <c r="Z8" s="120"/>
      <c r="AA8" s="120"/>
      <c r="AB8" s="120"/>
      <c r="AC8" s="2"/>
    </row>
    <row r="9" spans="1:29">
      <c r="A9" s="2"/>
      <c r="B9" s="2"/>
      <c r="C9" s="2"/>
      <c r="D9" s="2"/>
      <c r="E9" s="2"/>
      <c r="F9" s="2"/>
      <c r="G9" s="2"/>
      <c r="H9" s="2"/>
      <c r="I9" s="2"/>
      <c r="J9" s="2"/>
      <c r="K9" s="2"/>
      <c r="L9" s="2"/>
      <c r="M9" s="2"/>
      <c r="N9" s="2"/>
      <c r="O9" s="2"/>
      <c r="P9" s="2"/>
      <c r="Q9" s="2"/>
      <c r="R9" s="2"/>
      <c r="S9" s="2"/>
      <c r="T9" s="2"/>
      <c r="U9" s="2"/>
      <c r="V9" s="2"/>
      <c r="W9" s="2"/>
      <c r="X9" s="2"/>
      <c r="Y9" s="2"/>
      <c r="Z9" s="2"/>
      <c r="AA9" s="2"/>
      <c r="AB9" s="2"/>
      <c r="AC9" s="2"/>
    </row>
    <row r="10" spans="1:29" ht="7.5" customHeight="1">
      <c r="A10" s="53"/>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row>
    <row r="11" spans="1:29">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row>
    <row r="12" spans="1:29" ht="15.75" thickBo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2"/>
    </row>
    <row r="13" spans="1:29" s="9" customFormat="1" ht="30" customHeight="1" thickBot="1">
      <c r="A13" s="27"/>
      <c r="B13" s="28"/>
      <c r="C13" s="147" t="s">
        <v>58</v>
      </c>
      <c r="D13" s="148"/>
      <c r="E13" s="149"/>
      <c r="F13" s="28"/>
      <c r="G13" s="29" t="s">
        <v>67</v>
      </c>
      <c r="H13" s="29" t="s">
        <v>68</v>
      </c>
      <c r="I13" s="29" t="s">
        <v>69</v>
      </c>
      <c r="J13" s="29" t="s">
        <v>70</v>
      </c>
      <c r="K13" s="29" t="s">
        <v>71</v>
      </c>
      <c r="L13" s="29" t="s">
        <v>61</v>
      </c>
      <c r="M13" s="29" t="s">
        <v>72</v>
      </c>
      <c r="N13" s="29" t="s">
        <v>73</v>
      </c>
      <c r="O13" s="29" t="s">
        <v>74</v>
      </c>
      <c r="P13" s="29" t="s">
        <v>75</v>
      </c>
      <c r="Q13" s="29" t="s">
        <v>76</v>
      </c>
      <c r="R13" s="29" t="s">
        <v>77</v>
      </c>
      <c r="S13" s="29" t="s">
        <v>78</v>
      </c>
      <c r="T13" s="29" t="s">
        <v>79</v>
      </c>
      <c r="U13" s="29" t="s">
        <v>80</v>
      </c>
      <c r="V13" s="29" t="s">
        <v>81</v>
      </c>
      <c r="W13" s="29" t="s">
        <v>82</v>
      </c>
      <c r="X13" s="29" t="s">
        <v>83</v>
      </c>
      <c r="Y13" s="29" t="s">
        <v>84</v>
      </c>
      <c r="Z13" s="29" t="s">
        <v>85</v>
      </c>
      <c r="AA13" s="29" t="s">
        <v>86</v>
      </c>
      <c r="AB13" s="28"/>
      <c r="AC13" s="27"/>
    </row>
    <row r="14" spans="1:29" ht="15.75" customHeight="1" thickBot="1">
      <c r="A14" s="2"/>
      <c r="B14" s="4"/>
      <c r="C14" s="4"/>
      <c r="D14" s="4"/>
      <c r="E14" s="4"/>
      <c r="F14" s="44">
        <f>IF(IF(LEN(Practitioners[[#This Row],[Last Name]])&gt;0,COUNTIF(Links[Practitioner],Practitioners[[#This Row],[Display Name]]),"")&gt;0,0,1)</f>
        <v>1</v>
      </c>
      <c r="G14" s="23" t="s">
        <v>87</v>
      </c>
      <c r="H14" s="23"/>
      <c r="I14" s="23"/>
      <c r="J14" s="23"/>
      <c r="K14" s="23" t="str">
        <f>Practitioners[[#This Row],[First Name]]&amp;" "&amp;Practitioners[[#This Row],[MI]]&amp;". "&amp;Practitioners[[#This Row],[Last Name]]&amp;" "&amp;Practitioners[[#This Row],[Suffix]]</f>
        <v xml:space="preserve"> .   </v>
      </c>
      <c r="L14" s="22"/>
      <c r="M14" s="22"/>
      <c r="N14" s="31"/>
      <c r="O14" s="23"/>
      <c r="P14" s="23"/>
      <c r="Q14" s="22"/>
      <c r="R14" s="22"/>
      <c r="S14" s="23"/>
      <c r="T14" s="23"/>
      <c r="U14" s="23"/>
      <c r="V14" s="23"/>
      <c r="W14" s="23"/>
      <c r="X14" s="30"/>
      <c r="Y14" s="23"/>
      <c r="Z14" s="23"/>
      <c r="AA14" s="26"/>
      <c r="AB14" s="14" t="str">
        <f>IF(LEN(Practitioners[[#This Row],[Last Name]])&gt;0,IF(AC14=0,"✅","❎"),"")</f>
        <v>❎</v>
      </c>
      <c r="AC14" s="13">
        <f>IF(LEN(Practitioners[[#This Row],[Last Name]])&gt;0,IF(IF(LEN(Practitioners[[#This Row],[First Name]])&gt;0,0,1)+IF(LEN(Practitioners[[#This Row],[NPI]])&gt;0,0,1)+IF(LEN(Practitioners[[#This Row],[DOB]])&gt;0,0,1)+IF(LEN(Practitioners[[#This Row],[Gender]])&gt;0,0,1)+IF(LEN(Practitioners[[#This Row],[Specialty - Primary]])&gt;0,0,1)+IF(LEN(Practitioners[[#This Row],[Hospital Based]])&gt;0,0,1)+IF(LEN(Practitioners[[#This Row],[Locum Type]])&gt;0,0,1)+IF(LEN(Practitioners[[#This Row],[Employment Start Date]])&gt;0,0,1)+IF(LEN(Practitioners[[#This Row],[Telehealth]])&gt;0,0,1)+IF(LEN(Practitioners[[#This Row],[Accepting New Patients]])&gt;0,0,1)+IF(LEN(Practitioners[[#This Row],[List in Directory]])&gt;0,0,1)=0,0,1),0)</f>
        <v>1</v>
      </c>
    </row>
    <row r="15" spans="1:29" ht="15.75" customHeight="1">
      <c r="A15" s="2"/>
      <c r="B15" s="4"/>
      <c r="C15" s="135" t="s">
        <v>356</v>
      </c>
      <c r="D15" s="136"/>
      <c r="E15" s="137"/>
      <c r="F15" s="44">
        <f>IF(IF(LEN(Practitioners[[#This Row],[Last Name]])&gt;0,COUNTIF(Links[Practitioner],Practitioners[[#This Row],[Display Name]]),"")&gt;0,0,1)</f>
        <v>0</v>
      </c>
      <c r="G15" s="23"/>
      <c r="H15" s="23"/>
      <c r="I15" s="23"/>
      <c r="J15" s="23"/>
      <c r="K15" s="23" t="str">
        <f>Practitioners[[#This Row],[First Name]]&amp;" "&amp;Practitioners[[#This Row],[MI]]&amp;". "&amp;Practitioners[[#This Row],[Last Name]]&amp;" "&amp;Practitioners[[#This Row],[Suffix]]</f>
        <v xml:space="preserve"> .  </v>
      </c>
      <c r="L15" s="22"/>
      <c r="M15" s="22"/>
      <c r="N15" s="31"/>
      <c r="O15" s="22"/>
      <c r="P15" s="22"/>
      <c r="Q15" s="22"/>
      <c r="R15" s="22"/>
      <c r="S15" s="22"/>
      <c r="T15" s="22"/>
      <c r="U15" s="22"/>
      <c r="V15" s="22"/>
      <c r="W15" s="22"/>
      <c r="X15" s="31"/>
      <c r="Y15" s="22"/>
      <c r="Z15" s="22"/>
      <c r="AA15" s="25"/>
      <c r="AB15" s="14" t="str">
        <f>IF(LEN(Practitioners[[#This Row],[Last Name]])&gt;0,IF(AC15=0,"✅","❎"),"")</f>
        <v/>
      </c>
      <c r="AC15" s="13">
        <f>IF(LEN(Practitioners[[#This Row],[Last Name]])&gt;0,IF(IF(LEN(Practitioners[[#This Row],[First Name]])&gt;0,0,1)+IF(LEN(Practitioners[[#This Row],[NPI]])&gt;0,0,1)+IF(LEN(Practitioners[[#This Row],[DOB]])&gt;0,0,1)+IF(LEN(Practitioners[[#This Row],[Gender]])&gt;0,0,1)+IF(LEN(Practitioners[[#This Row],[Specialty - Primary]])&gt;0,0,1)+IF(LEN(Practitioners[[#This Row],[Hospital Based]])&gt;0,0,1)+IF(LEN(Practitioners[[#This Row],[Locum Type]])&gt;0,0,1)+IF(LEN(Practitioners[[#This Row],[Employment Start Date]])&gt;0,0,1)+IF(LEN(Practitioners[[#This Row],[Telehealth]])&gt;0,0,1)+IF(LEN(Practitioners[[#This Row],[Accepting New Patients]])&gt;0,0,1)+IF(LEN(Practitioners[[#This Row],[List in Directory]])&gt;0,0,1)=0,0,1),0)</f>
        <v>0</v>
      </c>
    </row>
    <row r="16" spans="1:29" ht="15.75" customHeight="1">
      <c r="A16" s="2"/>
      <c r="B16" s="4"/>
      <c r="C16" s="138"/>
      <c r="D16" s="68"/>
      <c r="E16" s="139"/>
      <c r="F16" s="44">
        <f>IF(IF(LEN(Practitioners[[#This Row],[Last Name]])&gt;0,COUNTIF(Links[Practitioner],Practitioners[[#This Row],[Display Name]]),"")&gt;0,0,1)</f>
        <v>0</v>
      </c>
      <c r="G16" s="23"/>
      <c r="H16" s="23"/>
      <c r="I16" s="23"/>
      <c r="J16" s="23"/>
      <c r="K16" s="23" t="str">
        <f>Practitioners[[#This Row],[First Name]]&amp;" "&amp;Practitioners[[#This Row],[MI]]&amp;". "&amp;Practitioners[[#This Row],[Last Name]]&amp;" "&amp;Practitioners[[#This Row],[Suffix]]</f>
        <v xml:space="preserve"> .  </v>
      </c>
      <c r="L16" s="22"/>
      <c r="M16" s="22"/>
      <c r="N16" s="31"/>
      <c r="O16" s="22"/>
      <c r="P16" s="22"/>
      <c r="Q16" s="22"/>
      <c r="R16" s="22"/>
      <c r="S16" s="22"/>
      <c r="T16" s="22"/>
      <c r="U16" s="22"/>
      <c r="V16" s="22"/>
      <c r="W16" s="22"/>
      <c r="X16" s="31"/>
      <c r="Y16" s="22"/>
      <c r="Z16" s="22"/>
      <c r="AA16" s="25"/>
      <c r="AB16" s="14" t="str">
        <f>IF(LEN(Practitioners[[#This Row],[Last Name]])&gt;0,IF(AC16=0,"✅","❎"),"")</f>
        <v/>
      </c>
      <c r="AC16" s="13">
        <f>IF(LEN(Practitioners[[#This Row],[Last Name]])&gt;0,IF(IF(LEN(Practitioners[[#This Row],[First Name]])&gt;0,0,1)+IF(LEN(Practitioners[[#This Row],[NPI]])&gt;0,0,1)+IF(LEN(Practitioners[[#This Row],[DOB]])&gt;0,0,1)+IF(LEN(Practitioners[[#This Row],[Gender]])&gt;0,0,1)+IF(LEN(Practitioners[[#This Row],[Specialty - Primary]])&gt;0,0,1)+IF(LEN(Practitioners[[#This Row],[Hospital Based]])&gt;0,0,1)+IF(LEN(Practitioners[[#This Row],[Locum Type]])&gt;0,0,1)+IF(LEN(Practitioners[[#This Row],[Employment Start Date]])&gt;0,0,1)+IF(LEN(Practitioners[[#This Row],[Telehealth]])&gt;0,0,1)+IF(LEN(Practitioners[[#This Row],[Accepting New Patients]])&gt;0,0,1)+IF(LEN(Practitioners[[#This Row],[List in Directory]])&gt;0,0,1)=0,0,1),0)</f>
        <v>0</v>
      </c>
    </row>
    <row r="17" spans="1:29">
      <c r="A17" s="2"/>
      <c r="B17" s="4"/>
      <c r="C17" s="138"/>
      <c r="D17" s="68"/>
      <c r="E17" s="139"/>
      <c r="F17" s="44">
        <f>IF(IF(LEN(Practitioners[[#This Row],[Last Name]])&gt;0,COUNTIF(Links[Practitioner],Practitioners[[#This Row],[Display Name]]),"")&gt;0,0,1)</f>
        <v>0</v>
      </c>
      <c r="G17" s="23"/>
      <c r="H17" s="23"/>
      <c r="I17" s="23"/>
      <c r="J17" s="23"/>
      <c r="K17" s="23" t="str">
        <f>Practitioners[[#This Row],[First Name]]&amp;" "&amp;Practitioners[[#This Row],[MI]]&amp;". "&amp;Practitioners[[#This Row],[Last Name]]&amp;" "&amp;Practitioners[[#This Row],[Suffix]]</f>
        <v xml:space="preserve"> .  </v>
      </c>
      <c r="L17" s="22"/>
      <c r="M17" s="22"/>
      <c r="N17" s="31"/>
      <c r="O17" s="22"/>
      <c r="P17" s="22"/>
      <c r="Q17" s="22"/>
      <c r="R17" s="22"/>
      <c r="S17" s="22"/>
      <c r="T17" s="22"/>
      <c r="U17" s="22"/>
      <c r="V17" s="22"/>
      <c r="W17" s="22"/>
      <c r="X17" s="31"/>
      <c r="Y17" s="22"/>
      <c r="Z17" s="22"/>
      <c r="AA17" s="25"/>
      <c r="AB17" s="14" t="str">
        <f>IF(LEN(Practitioners[[#This Row],[Last Name]])&gt;0,IF(AC17=0,"✅","❎"),"")</f>
        <v/>
      </c>
      <c r="AC17" s="13">
        <f>IF(LEN(Practitioners[[#This Row],[Last Name]])&gt;0,IF(IF(LEN(Practitioners[[#This Row],[First Name]])&gt;0,0,1)+IF(LEN(Practitioners[[#This Row],[NPI]])&gt;0,0,1)+IF(LEN(Practitioners[[#This Row],[DOB]])&gt;0,0,1)+IF(LEN(Practitioners[[#This Row],[Gender]])&gt;0,0,1)+IF(LEN(Practitioners[[#This Row],[Specialty - Primary]])&gt;0,0,1)+IF(LEN(Practitioners[[#This Row],[Hospital Based]])&gt;0,0,1)+IF(LEN(Practitioners[[#This Row],[Locum Type]])&gt;0,0,1)+IF(LEN(Practitioners[[#This Row],[Employment Start Date]])&gt;0,0,1)+IF(LEN(Practitioners[[#This Row],[Telehealth]])&gt;0,0,1)+IF(LEN(Practitioners[[#This Row],[Accepting New Patients]])&gt;0,0,1)+IF(LEN(Practitioners[[#This Row],[List in Directory]])&gt;0,0,1)=0,0,1),0)</f>
        <v>0</v>
      </c>
    </row>
    <row r="18" spans="1:29" ht="15.75" customHeight="1">
      <c r="A18" s="2"/>
      <c r="B18" s="4"/>
      <c r="C18" s="138"/>
      <c r="D18" s="68"/>
      <c r="E18" s="139"/>
      <c r="F18" s="44">
        <f>IF(IF(LEN(Practitioners[[#This Row],[Last Name]])&gt;0,COUNTIF(Links[Practitioner],Practitioners[[#This Row],[Display Name]]),"")&gt;0,0,1)</f>
        <v>0</v>
      </c>
      <c r="G18" s="23"/>
      <c r="H18" s="23"/>
      <c r="I18" s="23"/>
      <c r="J18" s="23"/>
      <c r="K18" s="23" t="str">
        <f>Practitioners[[#This Row],[First Name]]&amp;" "&amp;Practitioners[[#This Row],[MI]]&amp;". "&amp;Practitioners[[#This Row],[Last Name]]&amp;" "&amp;Practitioners[[#This Row],[Suffix]]</f>
        <v xml:space="preserve"> .  </v>
      </c>
      <c r="L18" s="22"/>
      <c r="M18" s="22"/>
      <c r="N18" s="31"/>
      <c r="O18" s="22"/>
      <c r="P18" s="22"/>
      <c r="Q18" s="22"/>
      <c r="R18" s="22"/>
      <c r="S18" s="22"/>
      <c r="T18" s="22"/>
      <c r="U18" s="22"/>
      <c r="V18" s="22"/>
      <c r="W18" s="22"/>
      <c r="X18" s="31"/>
      <c r="Y18" s="22"/>
      <c r="Z18" s="22"/>
      <c r="AA18" s="25"/>
      <c r="AB18" s="14" t="str">
        <f>IF(LEN(Practitioners[[#This Row],[Last Name]])&gt;0,IF(AC18=0,"✅","❎"),"")</f>
        <v/>
      </c>
      <c r="AC18" s="13">
        <f>IF(LEN(Practitioners[[#This Row],[Last Name]])&gt;0,IF(IF(LEN(Practitioners[[#This Row],[First Name]])&gt;0,0,1)+IF(LEN(Practitioners[[#This Row],[NPI]])&gt;0,0,1)+IF(LEN(Practitioners[[#This Row],[DOB]])&gt;0,0,1)+IF(LEN(Practitioners[[#This Row],[Gender]])&gt;0,0,1)+IF(LEN(Practitioners[[#This Row],[Specialty - Primary]])&gt;0,0,1)+IF(LEN(Practitioners[[#This Row],[Hospital Based]])&gt;0,0,1)+IF(LEN(Practitioners[[#This Row],[Locum Type]])&gt;0,0,1)+IF(LEN(Practitioners[[#This Row],[Employment Start Date]])&gt;0,0,1)+IF(LEN(Practitioners[[#This Row],[Telehealth]])&gt;0,0,1)+IF(LEN(Practitioners[[#This Row],[Accepting New Patients]])&gt;0,0,1)+IF(LEN(Practitioners[[#This Row],[List in Directory]])&gt;0,0,1)=0,0,1),0)</f>
        <v>0</v>
      </c>
    </row>
    <row r="19" spans="1:29" ht="15.75" customHeight="1">
      <c r="A19" s="2"/>
      <c r="B19" s="4"/>
      <c r="C19" s="138"/>
      <c r="D19" s="68"/>
      <c r="E19" s="139"/>
      <c r="F19" s="44">
        <f>IF(IF(LEN(Practitioners[[#This Row],[Last Name]])&gt;0,COUNTIF(Links[Practitioner],Practitioners[[#This Row],[Display Name]]),"")&gt;0,0,1)</f>
        <v>0</v>
      </c>
      <c r="G19" s="23"/>
      <c r="H19" s="23"/>
      <c r="I19" s="23"/>
      <c r="J19" s="23"/>
      <c r="K19" s="23" t="str">
        <f>Practitioners[[#This Row],[First Name]]&amp;" "&amp;Practitioners[[#This Row],[MI]]&amp;". "&amp;Practitioners[[#This Row],[Last Name]]&amp;" "&amp;Practitioners[[#This Row],[Suffix]]</f>
        <v xml:space="preserve"> .  </v>
      </c>
      <c r="L19" s="22"/>
      <c r="M19" s="22"/>
      <c r="N19" s="31"/>
      <c r="O19" s="23"/>
      <c r="P19" s="23"/>
      <c r="Q19" s="22"/>
      <c r="R19" s="22"/>
      <c r="S19" s="23"/>
      <c r="T19" s="23"/>
      <c r="U19" s="23"/>
      <c r="V19" s="23"/>
      <c r="W19" s="23"/>
      <c r="X19" s="30"/>
      <c r="Y19" s="23"/>
      <c r="Z19" s="23"/>
      <c r="AA19" s="26"/>
      <c r="AB19" s="14" t="str">
        <f>IF(LEN(Practitioners[[#This Row],[Last Name]])&gt;0,IF(AC19=0,"✅","❎"),"")</f>
        <v/>
      </c>
      <c r="AC19" s="13">
        <f>IF(LEN(Practitioners[[#This Row],[Last Name]])&gt;0,IF(IF(LEN(Practitioners[[#This Row],[First Name]])&gt;0,0,1)+IF(LEN(Practitioners[[#This Row],[NPI]])&gt;0,0,1)+IF(LEN(Practitioners[[#This Row],[DOB]])&gt;0,0,1)+IF(LEN(Practitioners[[#This Row],[Gender]])&gt;0,0,1)+IF(LEN(Practitioners[[#This Row],[Specialty - Primary]])&gt;0,0,1)+IF(LEN(Practitioners[[#This Row],[Hospital Based]])&gt;0,0,1)+IF(LEN(Practitioners[[#This Row],[Locum Type]])&gt;0,0,1)+IF(LEN(Practitioners[[#This Row],[Employment Start Date]])&gt;0,0,1)+IF(LEN(Practitioners[[#This Row],[Telehealth]])&gt;0,0,1)+IF(LEN(Practitioners[[#This Row],[Accepting New Patients]])&gt;0,0,1)+IF(LEN(Practitioners[[#This Row],[List in Directory]])&gt;0,0,1)=0,0,1),0)</f>
        <v>0</v>
      </c>
    </row>
    <row r="20" spans="1:29">
      <c r="A20" s="2"/>
      <c r="B20" s="4"/>
      <c r="C20" s="138"/>
      <c r="D20" s="68"/>
      <c r="E20" s="139"/>
      <c r="F20" s="44">
        <f>IF(IF(LEN(Practitioners[[#This Row],[Last Name]])&gt;0,COUNTIF(Links[Practitioner],Practitioners[[#This Row],[Display Name]]),"")&gt;0,0,1)</f>
        <v>0</v>
      </c>
      <c r="G20" s="23"/>
      <c r="H20" s="23"/>
      <c r="I20" s="23"/>
      <c r="J20" s="23"/>
      <c r="K20" s="23" t="str">
        <f>Practitioners[[#This Row],[First Name]]&amp;" "&amp;Practitioners[[#This Row],[MI]]&amp;". "&amp;Practitioners[[#This Row],[Last Name]]&amp;" "&amp;Practitioners[[#This Row],[Suffix]]</f>
        <v xml:space="preserve"> .  </v>
      </c>
      <c r="L20" s="22"/>
      <c r="M20" s="22"/>
      <c r="N20" s="31"/>
      <c r="O20" s="23"/>
      <c r="P20" s="23"/>
      <c r="Q20" s="22"/>
      <c r="R20" s="22"/>
      <c r="S20" s="23"/>
      <c r="T20" s="23"/>
      <c r="U20" s="23"/>
      <c r="V20" s="23"/>
      <c r="W20" s="23"/>
      <c r="X20" s="30"/>
      <c r="Y20" s="23"/>
      <c r="Z20" s="23"/>
      <c r="AA20" s="26"/>
      <c r="AB20" s="14" t="str">
        <f>IF(LEN(Practitioners[[#This Row],[Last Name]])&gt;0,IF(AC20=0,"✅","❎"),"")</f>
        <v/>
      </c>
      <c r="AC20" s="13">
        <f>IF(LEN(Practitioners[[#This Row],[Last Name]])&gt;0,IF(IF(LEN(Practitioners[[#This Row],[First Name]])&gt;0,0,1)+IF(LEN(Practitioners[[#This Row],[NPI]])&gt;0,0,1)+IF(LEN(Practitioners[[#This Row],[DOB]])&gt;0,0,1)+IF(LEN(Practitioners[[#This Row],[Gender]])&gt;0,0,1)+IF(LEN(Practitioners[[#This Row],[Specialty - Primary]])&gt;0,0,1)+IF(LEN(Practitioners[[#This Row],[Hospital Based]])&gt;0,0,1)+IF(LEN(Practitioners[[#This Row],[Locum Type]])&gt;0,0,1)+IF(LEN(Practitioners[[#This Row],[Employment Start Date]])&gt;0,0,1)+IF(LEN(Practitioners[[#This Row],[Telehealth]])&gt;0,0,1)+IF(LEN(Practitioners[[#This Row],[Accepting New Patients]])&gt;0,0,1)+IF(LEN(Practitioners[[#This Row],[List in Directory]])&gt;0,0,1)=0,0,1),0)</f>
        <v>0</v>
      </c>
    </row>
    <row r="21" spans="1:29" ht="15.75" customHeight="1">
      <c r="A21" s="2"/>
      <c r="B21" s="4"/>
      <c r="C21" s="138"/>
      <c r="D21" s="68"/>
      <c r="E21" s="139"/>
      <c r="F21" s="44">
        <f>IF(IF(LEN(Practitioners[[#This Row],[Last Name]])&gt;0,COUNTIF(Links[Practitioner],Practitioners[[#This Row],[Display Name]]),"")&gt;0,0,1)</f>
        <v>0</v>
      </c>
      <c r="G21" s="23"/>
      <c r="H21" s="23"/>
      <c r="I21" s="23"/>
      <c r="J21" s="23"/>
      <c r="K21" s="23" t="str">
        <f>Practitioners[[#This Row],[First Name]]&amp;" "&amp;Practitioners[[#This Row],[MI]]&amp;". "&amp;Practitioners[[#This Row],[Last Name]]&amp;" "&amp;Practitioners[[#This Row],[Suffix]]</f>
        <v xml:space="preserve"> .  </v>
      </c>
      <c r="L21" s="22"/>
      <c r="M21" s="22"/>
      <c r="N21" s="31"/>
      <c r="O21" s="23"/>
      <c r="P21" s="23"/>
      <c r="Q21" s="22"/>
      <c r="R21" s="22"/>
      <c r="S21" s="23"/>
      <c r="T21" s="23"/>
      <c r="U21" s="23"/>
      <c r="V21" s="23"/>
      <c r="W21" s="23"/>
      <c r="X21" s="30"/>
      <c r="Y21" s="23"/>
      <c r="Z21" s="23"/>
      <c r="AA21" s="26"/>
      <c r="AB21" s="14" t="str">
        <f>IF(LEN(Practitioners[[#This Row],[Last Name]])&gt;0,IF(AC21=0,"✅","❎"),"")</f>
        <v/>
      </c>
      <c r="AC21" s="13">
        <f>IF(LEN(Practitioners[[#This Row],[Last Name]])&gt;0,IF(IF(LEN(Practitioners[[#This Row],[First Name]])&gt;0,0,1)+IF(LEN(Practitioners[[#This Row],[NPI]])&gt;0,0,1)+IF(LEN(Practitioners[[#This Row],[DOB]])&gt;0,0,1)+IF(LEN(Practitioners[[#This Row],[Gender]])&gt;0,0,1)+IF(LEN(Practitioners[[#This Row],[Specialty - Primary]])&gt;0,0,1)+IF(LEN(Practitioners[[#This Row],[Hospital Based]])&gt;0,0,1)+IF(LEN(Practitioners[[#This Row],[Locum Type]])&gt;0,0,1)+IF(LEN(Practitioners[[#This Row],[Employment Start Date]])&gt;0,0,1)+IF(LEN(Practitioners[[#This Row],[Telehealth]])&gt;0,0,1)+IF(LEN(Practitioners[[#This Row],[Accepting New Patients]])&gt;0,0,1)+IF(LEN(Practitioners[[#This Row],[List in Directory]])&gt;0,0,1)=0,0,1),0)</f>
        <v>0</v>
      </c>
    </row>
    <row r="22" spans="1:29" ht="15.75" customHeight="1">
      <c r="A22" s="2"/>
      <c r="B22" s="4"/>
      <c r="C22" s="138"/>
      <c r="D22" s="68"/>
      <c r="E22" s="139"/>
      <c r="F22" s="44">
        <f>IF(IF(LEN(Practitioners[[#This Row],[Last Name]])&gt;0,COUNTIF(Links[Practitioner],Practitioners[[#This Row],[Display Name]]),"")&gt;0,0,1)</f>
        <v>0</v>
      </c>
      <c r="G22" s="23"/>
      <c r="H22" s="23"/>
      <c r="I22" s="23"/>
      <c r="J22" s="23"/>
      <c r="K22" s="23" t="str">
        <f>Practitioners[[#This Row],[First Name]]&amp;" "&amp;Practitioners[[#This Row],[MI]]&amp;". "&amp;Practitioners[[#This Row],[Last Name]]&amp;" "&amp;Practitioners[[#This Row],[Suffix]]</f>
        <v xml:space="preserve"> .  </v>
      </c>
      <c r="L22" s="22"/>
      <c r="M22" s="22"/>
      <c r="N22" s="31"/>
      <c r="O22" s="23"/>
      <c r="P22" s="23"/>
      <c r="Q22" s="22"/>
      <c r="R22" s="22"/>
      <c r="S22" s="23"/>
      <c r="T22" s="23"/>
      <c r="U22" s="23"/>
      <c r="V22" s="23"/>
      <c r="W22" s="23"/>
      <c r="X22" s="30"/>
      <c r="Y22" s="23"/>
      <c r="Z22" s="23"/>
      <c r="AA22" s="26"/>
      <c r="AB22" s="14" t="str">
        <f>IF(LEN(Practitioners[[#This Row],[Last Name]])&gt;0,IF(AC22=0,"✅","❎"),"")</f>
        <v/>
      </c>
      <c r="AC22" s="13">
        <f>IF(LEN(Practitioners[[#This Row],[Last Name]])&gt;0,IF(IF(LEN(Practitioners[[#This Row],[First Name]])&gt;0,0,1)+IF(LEN(Practitioners[[#This Row],[NPI]])&gt;0,0,1)+IF(LEN(Practitioners[[#This Row],[DOB]])&gt;0,0,1)+IF(LEN(Practitioners[[#This Row],[Gender]])&gt;0,0,1)+IF(LEN(Practitioners[[#This Row],[Specialty - Primary]])&gt;0,0,1)+IF(LEN(Practitioners[[#This Row],[Hospital Based]])&gt;0,0,1)+IF(LEN(Practitioners[[#This Row],[Locum Type]])&gt;0,0,1)+IF(LEN(Practitioners[[#This Row],[Employment Start Date]])&gt;0,0,1)+IF(LEN(Practitioners[[#This Row],[Telehealth]])&gt;0,0,1)+IF(LEN(Practitioners[[#This Row],[Accepting New Patients]])&gt;0,0,1)+IF(LEN(Practitioners[[#This Row],[List in Directory]])&gt;0,0,1)=0,0,1),0)</f>
        <v>0</v>
      </c>
    </row>
    <row r="23" spans="1:29">
      <c r="A23" s="2"/>
      <c r="B23" s="4"/>
      <c r="C23" s="138"/>
      <c r="D23" s="68"/>
      <c r="E23" s="139"/>
      <c r="F23" s="44">
        <f>IF(IF(LEN(Practitioners[[#This Row],[Last Name]])&gt;0,COUNTIF(Links[Practitioner],Practitioners[[#This Row],[Display Name]]),"")&gt;0,0,1)</f>
        <v>0</v>
      </c>
      <c r="G23" s="23"/>
      <c r="H23" s="23"/>
      <c r="I23" s="23"/>
      <c r="J23" s="23"/>
      <c r="K23" s="23" t="str">
        <f>Practitioners[[#This Row],[First Name]]&amp;" "&amp;Practitioners[[#This Row],[MI]]&amp;". "&amp;Practitioners[[#This Row],[Last Name]]&amp;" "&amp;Practitioners[[#This Row],[Suffix]]</f>
        <v xml:space="preserve"> .  </v>
      </c>
      <c r="L23" s="22"/>
      <c r="M23" s="22"/>
      <c r="N23" s="31"/>
      <c r="O23" s="23"/>
      <c r="P23" s="23"/>
      <c r="Q23" s="22"/>
      <c r="R23" s="22"/>
      <c r="S23" s="23"/>
      <c r="T23" s="23"/>
      <c r="U23" s="23"/>
      <c r="V23" s="23"/>
      <c r="W23" s="23"/>
      <c r="X23" s="30"/>
      <c r="Y23" s="23"/>
      <c r="Z23" s="23"/>
      <c r="AA23" s="26"/>
      <c r="AB23" s="14" t="str">
        <f>IF(LEN(Practitioners[[#This Row],[Last Name]])&gt;0,IF(AC23=0,"✅","❎"),"")</f>
        <v/>
      </c>
      <c r="AC23" s="13">
        <f>IF(LEN(Practitioners[[#This Row],[Last Name]])&gt;0,IF(IF(LEN(Practitioners[[#This Row],[First Name]])&gt;0,0,1)+IF(LEN(Practitioners[[#This Row],[NPI]])&gt;0,0,1)+IF(LEN(Practitioners[[#This Row],[DOB]])&gt;0,0,1)+IF(LEN(Practitioners[[#This Row],[Gender]])&gt;0,0,1)+IF(LEN(Practitioners[[#This Row],[Specialty - Primary]])&gt;0,0,1)+IF(LEN(Practitioners[[#This Row],[Hospital Based]])&gt;0,0,1)+IF(LEN(Practitioners[[#This Row],[Locum Type]])&gt;0,0,1)+IF(LEN(Practitioners[[#This Row],[Employment Start Date]])&gt;0,0,1)+IF(LEN(Practitioners[[#This Row],[Telehealth]])&gt;0,0,1)+IF(LEN(Practitioners[[#This Row],[Accepting New Patients]])&gt;0,0,1)+IF(LEN(Practitioners[[#This Row],[List in Directory]])&gt;0,0,1)=0,0,1),0)</f>
        <v>0</v>
      </c>
    </row>
    <row r="24" spans="1:29">
      <c r="A24" s="2"/>
      <c r="B24" s="4"/>
      <c r="C24" s="138"/>
      <c r="D24" s="68"/>
      <c r="E24" s="139"/>
      <c r="F24" s="44">
        <f>IF(IF(LEN(Practitioners[[#This Row],[Last Name]])&gt;0,COUNTIF(Links[Practitioner],Practitioners[[#This Row],[Display Name]]),"")&gt;0,0,1)</f>
        <v>0</v>
      </c>
      <c r="G24" s="23"/>
      <c r="H24" s="23"/>
      <c r="I24" s="23"/>
      <c r="J24" s="23"/>
      <c r="K24" s="23" t="str">
        <f>Practitioners[[#This Row],[First Name]]&amp;" "&amp;Practitioners[[#This Row],[MI]]&amp;". "&amp;Practitioners[[#This Row],[Last Name]]&amp;" "&amp;Practitioners[[#This Row],[Suffix]]</f>
        <v xml:space="preserve"> .  </v>
      </c>
      <c r="L24" s="22"/>
      <c r="M24" s="22"/>
      <c r="N24" s="31"/>
      <c r="O24" s="23"/>
      <c r="P24" s="23"/>
      <c r="Q24" s="22"/>
      <c r="R24" s="22"/>
      <c r="S24" s="23"/>
      <c r="T24" s="23"/>
      <c r="U24" s="23"/>
      <c r="V24" s="23"/>
      <c r="W24" s="23"/>
      <c r="X24" s="30"/>
      <c r="Y24" s="23"/>
      <c r="Z24" s="23"/>
      <c r="AA24" s="26"/>
      <c r="AB24" s="14"/>
      <c r="AC24" s="13">
        <f>IF(LEN(Practitioners[[#This Row],[Last Name]])&gt;0,IF(IF(LEN(Practitioners[[#This Row],[First Name]])&gt;0,0,1)+IF(LEN(Practitioners[[#This Row],[NPI]])&gt;0,0,1)+IF(LEN(Practitioners[[#This Row],[DOB]])&gt;0,0,1)+IF(LEN(Practitioners[[#This Row],[Gender]])&gt;0,0,1)+IF(LEN(Practitioners[[#This Row],[Specialty - Primary]])&gt;0,0,1)+IF(LEN(Practitioners[[#This Row],[Hospital Based]])&gt;0,0,1)+IF(LEN(Practitioners[[#This Row],[Locum Type]])&gt;0,0,1)+IF(LEN(Practitioners[[#This Row],[Employment Start Date]])&gt;0,0,1)+IF(LEN(Practitioners[[#This Row],[Telehealth]])&gt;0,0,1)+IF(LEN(Practitioners[[#This Row],[Accepting New Patients]])&gt;0,0,1)+IF(LEN(Practitioners[[#This Row],[List in Directory]])&gt;0,0,1)=0,0,1),0)</f>
        <v>0</v>
      </c>
    </row>
    <row r="25" spans="1:29">
      <c r="A25" s="2"/>
      <c r="B25" s="4"/>
      <c r="C25" s="138"/>
      <c r="D25" s="68"/>
      <c r="E25" s="139"/>
      <c r="F25" s="44">
        <f>IF(IF(LEN(Practitioners[[#This Row],[Last Name]])&gt;0,COUNTIF(Links[Practitioner],Practitioners[[#This Row],[Display Name]]),"")&gt;0,0,1)</f>
        <v>0</v>
      </c>
      <c r="G25" s="23"/>
      <c r="H25" s="23"/>
      <c r="I25" s="23"/>
      <c r="J25" s="23"/>
      <c r="K25" s="23" t="str">
        <f>Practitioners[[#This Row],[First Name]]&amp;" "&amp;Practitioners[[#This Row],[MI]]&amp;". "&amp;Practitioners[[#This Row],[Last Name]]&amp;" "&amp;Practitioners[[#This Row],[Suffix]]</f>
        <v xml:space="preserve"> .  </v>
      </c>
      <c r="L25" s="22"/>
      <c r="M25" s="22"/>
      <c r="N25" s="31"/>
      <c r="O25" s="23"/>
      <c r="P25" s="23"/>
      <c r="Q25" s="22"/>
      <c r="R25" s="22"/>
      <c r="S25" s="23"/>
      <c r="T25" s="23"/>
      <c r="U25" s="23"/>
      <c r="V25" s="23"/>
      <c r="W25" s="23"/>
      <c r="X25" s="30"/>
      <c r="Y25" s="23"/>
      <c r="Z25" s="23"/>
      <c r="AA25" s="26"/>
      <c r="AB25" s="14"/>
      <c r="AC25" s="13">
        <f>IF(LEN(Practitioners[[#This Row],[Last Name]])&gt;0,IF(IF(LEN(Practitioners[[#This Row],[First Name]])&gt;0,0,1)+IF(LEN(Practitioners[[#This Row],[NPI]])&gt;0,0,1)+IF(LEN(Practitioners[[#This Row],[DOB]])&gt;0,0,1)+IF(LEN(Practitioners[[#This Row],[Gender]])&gt;0,0,1)+IF(LEN(Practitioners[[#This Row],[Specialty - Primary]])&gt;0,0,1)+IF(LEN(Practitioners[[#This Row],[Hospital Based]])&gt;0,0,1)+IF(LEN(Practitioners[[#This Row],[Locum Type]])&gt;0,0,1)+IF(LEN(Practitioners[[#This Row],[Employment Start Date]])&gt;0,0,1)+IF(LEN(Practitioners[[#This Row],[Telehealth]])&gt;0,0,1)+IF(LEN(Practitioners[[#This Row],[Accepting New Patients]])&gt;0,0,1)+IF(LEN(Practitioners[[#This Row],[List in Directory]])&gt;0,0,1)=0,0,1),0)</f>
        <v>0</v>
      </c>
    </row>
    <row r="26" spans="1:29">
      <c r="A26" s="2"/>
      <c r="B26" s="4"/>
      <c r="C26" s="138"/>
      <c r="D26" s="68"/>
      <c r="E26" s="139"/>
      <c r="F26" s="44">
        <f>IF(IF(LEN(Practitioners[[#This Row],[Last Name]])&gt;0,COUNTIF(Links[Practitioner],Practitioners[[#This Row],[Display Name]]),"")&gt;0,0,1)</f>
        <v>0</v>
      </c>
      <c r="G26" s="23"/>
      <c r="H26" s="23"/>
      <c r="I26" s="23"/>
      <c r="J26" s="23"/>
      <c r="K26" s="23" t="str">
        <f>Practitioners[[#This Row],[First Name]]&amp;" "&amp;Practitioners[[#This Row],[MI]]&amp;". "&amp;Practitioners[[#This Row],[Last Name]]&amp;" "&amp;Practitioners[[#This Row],[Suffix]]</f>
        <v xml:space="preserve"> .  </v>
      </c>
      <c r="L26" s="22"/>
      <c r="M26" s="22"/>
      <c r="N26" s="31"/>
      <c r="O26" s="23"/>
      <c r="P26" s="23"/>
      <c r="Q26" s="22"/>
      <c r="R26" s="22"/>
      <c r="S26" s="23"/>
      <c r="T26" s="23"/>
      <c r="U26" s="23"/>
      <c r="V26" s="23"/>
      <c r="W26" s="23"/>
      <c r="X26" s="30"/>
      <c r="Y26" s="23"/>
      <c r="Z26" s="23"/>
      <c r="AA26" s="26"/>
      <c r="AB26" s="14"/>
      <c r="AC26" s="13">
        <f>IF(LEN(Practitioners[[#This Row],[Last Name]])&gt;0,IF(IF(LEN(Practitioners[[#This Row],[First Name]])&gt;0,0,1)+IF(LEN(Practitioners[[#This Row],[NPI]])&gt;0,0,1)+IF(LEN(Practitioners[[#This Row],[DOB]])&gt;0,0,1)+IF(LEN(Practitioners[[#This Row],[Gender]])&gt;0,0,1)+IF(LEN(Practitioners[[#This Row],[Specialty - Primary]])&gt;0,0,1)+IF(LEN(Practitioners[[#This Row],[Hospital Based]])&gt;0,0,1)+IF(LEN(Practitioners[[#This Row],[Locum Type]])&gt;0,0,1)+IF(LEN(Practitioners[[#This Row],[Employment Start Date]])&gt;0,0,1)+IF(LEN(Practitioners[[#This Row],[Telehealth]])&gt;0,0,1)+IF(LEN(Practitioners[[#This Row],[Accepting New Patients]])&gt;0,0,1)+IF(LEN(Practitioners[[#This Row],[List in Directory]])&gt;0,0,1)=0,0,1),0)</f>
        <v>0</v>
      </c>
    </row>
    <row r="27" spans="1:29">
      <c r="A27" s="2"/>
      <c r="B27" s="4"/>
      <c r="C27" s="138"/>
      <c r="D27" s="68"/>
      <c r="E27" s="139"/>
      <c r="F27" s="44">
        <f>IF(IF(LEN(Practitioners[[#This Row],[Last Name]])&gt;0,COUNTIF(Links[Practitioner],Practitioners[[#This Row],[Display Name]]),"")&gt;0,0,1)</f>
        <v>0</v>
      </c>
      <c r="G27" s="23"/>
      <c r="H27" s="23"/>
      <c r="I27" s="23"/>
      <c r="J27" s="23"/>
      <c r="K27" s="23" t="str">
        <f>Practitioners[[#This Row],[First Name]]&amp;" "&amp;Practitioners[[#This Row],[MI]]&amp;". "&amp;Practitioners[[#This Row],[Last Name]]&amp;" "&amp;Practitioners[[#This Row],[Suffix]]</f>
        <v xml:space="preserve"> .  </v>
      </c>
      <c r="L27" s="22"/>
      <c r="M27" s="22"/>
      <c r="N27" s="31"/>
      <c r="O27" s="23"/>
      <c r="P27" s="23"/>
      <c r="Q27" s="22"/>
      <c r="R27" s="22"/>
      <c r="S27" s="23"/>
      <c r="T27" s="23"/>
      <c r="U27" s="23"/>
      <c r="V27" s="23"/>
      <c r="W27" s="23"/>
      <c r="X27" s="30"/>
      <c r="Y27" s="23"/>
      <c r="Z27" s="23"/>
      <c r="AA27" s="26"/>
      <c r="AB27" s="14"/>
      <c r="AC27" s="13">
        <f>IF(LEN(Practitioners[[#This Row],[Last Name]])&gt;0,IF(IF(LEN(Practitioners[[#This Row],[First Name]])&gt;0,0,1)+IF(LEN(Practitioners[[#This Row],[NPI]])&gt;0,0,1)+IF(LEN(Practitioners[[#This Row],[DOB]])&gt;0,0,1)+IF(LEN(Practitioners[[#This Row],[Gender]])&gt;0,0,1)+IF(LEN(Practitioners[[#This Row],[Specialty - Primary]])&gt;0,0,1)+IF(LEN(Practitioners[[#This Row],[Hospital Based]])&gt;0,0,1)+IF(LEN(Practitioners[[#This Row],[Locum Type]])&gt;0,0,1)+IF(LEN(Practitioners[[#This Row],[Employment Start Date]])&gt;0,0,1)+IF(LEN(Practitioners[[#This Row],[Telehealth]])&gt;0,0,1)+IF(LEN(Practitioners[[#This Row],[Accepting New Patients]])&gt;0,0,1)+IF(LEN(Practitioners[[#This Row],[List in Directory]])&gt;0,0,1)=0,0,1),0)</f>
        <v>0</v>
      </c>
    </row>
    <row r="28" spans="1:29">
      <c r="A28" s="2"/>
      <c r="B28" s="4"/>
      <c r="C28" s="138"/>
      <c r="D28" s="68"/>
      <c r="E28" s="139"/>
      <c r="F28" s="44">
        <f>IF(IF(LEN(Practitioners[[#This Row],[Last Name]])&gt;0,COUNTIF(Links[Practitioner],Practitioners[[#This Row],[Display Name]]),"")&gt;0,0,1)</f>
        <v>0</v>
      </c>
      <c r="G28" s="23"/>
      <c r="H28" s="23"/>
      <c r="I28" s="23"/>
      <c r="J28" s="23"/>
      <c r="K28" s="23" t="str">
        <f>Practitioners[[#This Row],[First Name]]&amp;" "&amp;Practitioners[[#This Row],[MI]]&amp;". "&amp;Practitioners[[#This Row],[Last Name]]&amp;" "&amp;Practitioners[[#This Row],[Suffix]]</f>
        <v xml:space="preserve"> .  </v>
      </c>
      <c r="L28" s="22"/>
      <c r="M28" s="22"/>
      <c r="N28" s="31"/>
      <c r="O28" s="23"/>
      <c r="P28" s="23"/>
      <c r="Q28" s="22"/>
      <c r="R28" s="22"/>
      <c r="S28" s="23"/>
      <c r="T28" s="23"/>
      <c r="U28" s="23"/>
      <c r="V28" s="23"/>
      <c r="W28" s="23"/>
      <c r="X28" s="30"/>
      <c r="Y28" s="23"/>
      <c r="Z28" s="23"/>
      <c r="AA28" s="26"/>
      <c r="AB28" s="14"/>
      <c r="AC28" s="13">
        <f>IF(LEN(Practitioners[[#This Row],[Last Name]])&gt;0,IF(IF(LEN(Practitioners[[#This Row],[First Name]])&gt;0,0,1)+IF(LEN(Practitioners[[#This Row],[NPI]])&gt;0,0,1)+IF(LEN(Practitioners[[#This Row],[DOB]])&gt;0,0,1)+IF(LEN(Practitioners[[#This Row],[Gender]])&gt;0,0,1)+IF(LEN(Practitioners[[#This Row],[Specialty - Primary]])&gt;0,0,1)+IF(LEN(Practitioners[[#This Row],[Hospital Based]])&gt;0,0,1)+IF(LEN(Practitioners[[#This Row],[Locum Type]])&gt;0,0,1)+IF(LEN(Practitioners[[#This Row],[Employment Start Date]])&gt;0,0,1)+IF(LEN(Practitioners[[#This Row],[Telehealth]])&gt;0,0,1)+IF(LEN(Practitioners[[#This Row],[Accepting New Patients]])&gt;0,0,1)+IF(LEN(Practitioners[[#This Row],[List in Directory]])&gt;0,0,1)=0,0,1),0)</f>
        <v>0</v>
      </c>
    </row>
    <row r="29" spans="1:29">
      <c r="A29" s="2"/>
      <c r="B29" s="4"/>
      <c r="C29" s="138"/>
      <c r="D29" s="68"/>
      <c r="E29" s="139"/>
      <c r="F29" s="44">
        <f>IF(IF(LEN(Practitioners[[#This Row],[Last Name]])&gt;0,COUNTIF(Links[Practitioner],Practitioners[[#This Row],[Display Name]]),"")&gt;0,0,1)</f>
        <v>0</v>
      </c>
      <c r="G29" s="23"/>
      <c r="H29" s="23"/>
      <c r="I29" s="23"/>
      <c r="J29" s="23"/>
      <c r="K29" s="23" t="str">
        <f>Practitioners[[#This Row],[First Name]]&amp;" "&amp;Practitioners[[#This Row],[MI]]&amp;". "&amp;Practitioners[[#This Row],[Last Name]]&amp;" "&amp;Practitioners[[#This Row],[Suffix]]</f>
        <v xml:space="preserve"> .  </v>
      </c>
      <c r="L29" s="22"/>
      <c r="M29" s="22"/>
      <c r="N29" s="31"/>
      <c r="O29" s="23"/>
      <c r="P29" s="23"/>
      <c r="Q29" s="22"/>
      <c r="R29" s="22"/>
      <c r="S29" s="23"/>
      <c r="T29" s="23"/>
      <c r="U29" s="23"/>
      <c r="V29" s="23"/>
      <c r="W29" s="23"/>
      <c r="X29" s="30"/>
      <c r="Y29" s="23"/>
      <c r="Z29" s="23"/>
      <c r="AA29" s="26"/>
      <c r="AB29" s="14"/>
      <c r="AC29" s="13">
        <f>IF(LEN(Practitioners[[#This Row],[Last Name]])&gt;0,IF(IF(LEN(Practitioners[[#This Row],[First Name]])&gt;0,0,1)+IF(LEN(Practitioners[[#This Row],[NPI]])&gt;0,0,1)+IF(LEN(Practitioners[[#This Row],[DOB]])&gt;0,0,1)+IF(LEN(Practitioners[[#This Row],[Gender]])&gt;0,0,1)+IF(LEN(Practitioners[[#This Row],[Specialty - Primary]])&gt;0,0,1)+IF(LEN(Practitioners[[#This Row],[Hospital Based]])&gt;0,0,1)+IF(LEN(Practitioners[[#This Row],[Locum Type]])&gt;0,0,1)+IF(LEN(Practitioners[[#This Row],[Employment Start Date]])&gt;0,0,1)+IF(LEN(Practitioners[[#This Row],[Telehealth]])&gt;0,0,1)+IF(LEN(Practitioners[[#This Row],[Accepting New Patients]])&gt;0,0,1)+IF(LEN(Practitioners[[#This Row],[List in Directory]])&gt;0,0,1)=0,0,1),0)</f>
        <v>0</v>
      </c>
    </row>
    <row r="30" spans="1:29">
      <c r="A30" s="2"/>
      <c r="B30" s="4"/>
      <c r="C30" s="138"/>
      <c r="D30" s="68"/>
      <c r="E30" s="139"/>
      <c r="F30" s="44">
        <f>IF(IF(LEN(Practitioners[[#This Row],[Last Name]])&gt;0,COUNTIF(Links[Practitioner],Practitioners[[#This Row],[Display Name]]),"")&gt;0,0,1)</f>
        <v>0</v>
      </c>
      <c r="G30" s="23"/>
      <c r="H30" s="23"/>
      <c r="I30" s="23"/>
      <c r="J30" s="23"/>
      <c r="K30" s="23" t="str">
        <f>Practitioners[[#This Row],[First Name]]&amp;" "&amp;Practitioners[[#This Row],[MI]]&amp;". "&amp;Practitioners[[#This Row],[Last Name]]&amp;" "&amp;Practitioners[[#This Row],[Suffix]]</f>
        <v xml:space="preserve"> .  </v>
      </c>
      <c r="L30" s="22"/>
      <c r="M30" s="22"/>
      <c r="N30" s="31"/>
      <c r="O30" s="23"/>
      <c r="P30" s="23"/>
      <c r="Q30" s="22"/>
      <c r="R30" s="22"/>
      <c r="S30" s="23"/>
      <c r="T30" s="23"/>
      <c r="U30" s="23"/>
      <c r="V30" s="23"/>
      <c r="W30" s="23"/>
      <c r="X30" s="30"/>
      <c r="Y30" s="23"/>
      <c r="Z30" s="23"/>
      <c r="AA30" s="26"/>
      <c r="AB30" s="14"/>
      <c r="AC30" s="13">
        <f>IF(LEN(Practitioners[[#This Row],[Last Name]])&gt;0,IF(IF(LEN(Practitioners[[#This Row],[First Name]])&gt;0,0,1)+IF(LEN(Practitioners[[#This Row],[NPI]])&gt;0,0,1)+IF(LEN(Practitioners[[#This Row],[DOB]])&gt;0,0,1)+IF(LEN(Practitioners[[#This Row],[Gender]])&gt;0,0,1)+IF(LEN(Practitioners[[#This Row],[Specialty - Primary]])&gt;0,0,1)+IF(LEN(Practitioners[[#This Row],[Hospital Based]])&gt;0,0,1)+IF(LEN(Practitioners[[#This Row],[Locum Type]])&gt;0,0,1)+IF(LEN(Practitioners[[#This Row],[Employment Start Date]])&gt;0,0,1)+IF(LEN(Practitioners[[#This Row],[Telehealth]])&gt;0,0,1)+IF(LEN(Practitioners[[#This Row],[Accepting New Patients]])&gt;0,0,1)+IF(LEN(Practitioners[[#This Row],[List in Directory]])&gt;0,0,1)=0,0,1),0)</f>
        <v>0</v>
      </c>
    </row>
    <row r="31" spans="1:29">
      <c r="A31" s="2"/>
      <c r="B31" s="4"/>
      <c r="C31" s="138"/>
      <c r="D31" s="68"/>
      <c r="E31" s="139"/>
      <c r="F31" s="44">
        <f>IF(IF(LEN(Practitioners[[#This Row],[Last Name]])&gt;0,COUNTIF(Links[Practitioner],Practitioners[[#This Row],[Display Name]]),"")&gt;0,0,1)</f>
        <v>0</v>
      </c>
      <c r="G31" s="23"/>
      <c r="H31" s="23"/>
      <c r="I31" s="23"/>
      <c r="J31" s="23"/>
      <c r="K31" s="23" t="str">
        <f>Practitioners[[#This Row],[First Name]]&amp;" "&amp;Practitioners[[#This Row],[MI]]&amp;". "&amp;Practitioners[[#This Row],[Last Name]]&amp;" "&amp;Practitioners[[#This Row],[Suffix]]</f>
        <v xml:space="preserve"> .  </v>
      </c>
      <c r="L31" s="22"/>
      <c r="M31" s="22"/>
      <c r="N31" s="31"/>
      <c r="O31" s="23"/>
      <c r="P31" s="23"/>
      <c r="Q31" s="22"/>
      <c r="R31" s="22"/>
      <c r="S31" s="23"/>
      <c r="T31" s="23"/>
      <c r="U31" s="23"/>
      <c r="V31" s="23"/>
      <c r="W31" s="23"/>
      <c r="X31" s="30"/>
      <c r="Y31" s="23"/>
      <c r="Z31" s="23"/>
      <c r="AA31" s="26"/>
      <c r="AB31" s="14"/>
      <c r="AC31" s="13">
        <f>IF(LEN(Practitioners[[#This Row],[Last Name]])&gt;0,IF(IF(LEN(Practitioners[[#This Row],[First Name]])&gt;0,0,1)+IF(LEN(Practitioners[[#This Row],[NPI]])&gt;0,0,1)+IF(LEN(Practitioners[[#This Row],[DOB]])&gt;0,0,1)+IF(LEN(Practitioners[[#This Row],[Gender]])&gt;0,0,1)+IF(LEN(Practitioners[[#This Row],[Specialty - Primary]])&gt;0,0,1)+IF(LEN(Practitioners[[#This Row],[Hospital Based]])&gt;0,0,1)+IF(LEN(Practitioners[[#This Row],[Locum Type]])&gt;0,0,1)+IF(LEN(Practitioners[[#This Row],[Employment Start Date]])&gt;0,0,1)+IF(LEN(Practitioners[[#This Row],[Telehealth]])&gt;0,0,1)+IF(LEN(Practitioners[[#This Row],[Accepting New Patients]])&gt;0,0,1)+IF(LEN(Practitioners[[#This Row],[List in Directory]])&gt;0,0,1)=0,0,1),0)</f>
        <v>0</v>
      </c>
    </row>
    <row r="32" spans="1:29">
      <c r="A32" s="2"/>
      <c r="B32" s="4"/>
      <c r="C32" s="138"/>
      <c r="D32" s="68"/>
      <c r="E32" s="139"/>
      <c r="F32" s="44">
        <f>IF(IF(LEN(Practitioners[[#This Row],[Last Name]])&gt;0,COUNTIF(Links[Practitioner],Practitioners[[#This Row],[Display Name]]),"")&gt;0,0,1)</f>
        <v>0</v>
      </c>
      <c r="G32" s="23"/>
      <c r="H32" s="23"/>
      <c r="I32" s="23"/>
      <c r="J32" s="23"/>
      <c r="K32" s="23" t="str">
        <f>Practitioners[[#This Row],[First Name]]&amp;" "&amp;Practitioners[[#This Row],[MI]]&amp;". "&amp;Practitioners[[#This Row],[Last Name]]&amp;" "&amp;Practitioners[[#This Row],[Suffix]]</f>
        <v xml:space="preserve"> .  </v>
      </c>
      <c r="L32" s="22"/>
      <c r="M32" s="22"/>
      <c r="N32" s="31"/>
      <c r="O32" s="23"/>
      <c r="P32" s="23"/>
      <c r="Q32" s="22"/>
      <c r="R32" s="22"/>
      <c r="S32" s="23"/>
      <c r="T32" s="23"/>
      <c r="U32" s="23"/>
      <c r="V32" s="23"/>
      <c r="W32" s="23"/>
      <c r="X32" s="30"/>
      <c r="Y32" s="23"/>
      <c r="Z32" s="23"/>
      <c r="AA32" s="26"/>
      <c r="AB32" s="14"/>
      <c r="AC32" s="13">
        <f>IF(LEN(Practitioners[[#This Row],[Last Name]])&gt;0,IF(IF(LEN(Practitioners[[#This Row],[First Name]])&gt;0,0,1)+IF(LEN(Practitioners[[#This Row],[NPI]])&gt;0,0,1)+IF(LEN(Practitioners[[#This Row],[DOB]])&gt;0,0,1)+IF(LEN(Practitioners[[#This Row],[Gender]])&gt;0,0,1)+IF(LEN(Practitioners[[#This Row],[Specialty - Primary]])&gt;0,0,1)+IF(LEN(Practitioners[[#This Row],[Hospital Based]])&gt;0,0,1)+IF(LEN(Practitioners[[#This Row],[Locum Type]])&gt;0,0,1)+IF(LEN(Practitioners[[#This Row],[Employment Start Date]])&gt;0,0,1)+IF(LEN(Practitioners[[#This Row],[Telehealth]])&gt;0,0,1)+IF(LEN(Practitioners[[#This Row],[Accepting New Patients]])&gt;0,0,1)+IF(LEN(Practitioners[[#This Row],[List in Directory]])&gt;0,0,1)=0,0,1),0)</f>
        <v>0</v>
      </c>
    </row>
    <row r="33" spans="1:29">
      <c r="A33" s="2"/>
      <c r="B33" s="4"/>
      <c r="C33" s="138"/>
      <c r="D33" s="68"/>
      <c r="E33" s="139"/>
      <c r="F33" s="44">
        <f>IF(IF(LEN(Practitioners[[#This Row],[Last Name]])&gt;0,COUNTIF(Links[Practitioner],Practitioners[[#This Row],[Display Name]]),"")&gt;0,0,1)</f>
        <v>0</v>
      </c>
      <c r="G33" s="23"/>
      <c r="H33" s="23"/>
      <c r="I33" s="23"/>
      <c r="J33" s="23"/>
      <c r="K33" s="23" t="str">
        <f>Practitioners[[#This Row],[First Name]]&amp;" "&amp;Practitioners[[#This Row],[MI]]&amp;". "&amp;Practitioners[[#This Row],[Last Name]]&amp;" "&amp;Practitioners[[#This Row],[Suffix]]</f>
        <v xml:space="preserve"> .  </v>
      </c>
      <c r="L33" s="22"/>
      <c r="M33" s="22"/>
      <c r="N33" s="31"/>
      <c r="O33" s="23"/>
      <c r="P33" s="23"/>
      <c r="Q33" s="22"/>
      <c r="R33" s="22"/>
      <c r="S33" s="23"/>
      <c r="T33" s="23"/>
      <c r="U33" s="23"/>
      <c r="V33" s="23"/>
      <c r="W33" s="23"/>
      <c r="X33" s="30"/>
      <c r="Y33" s="23"/>
      <c r="Z33" s="23"/>
      <c r="AA33" s="26"/>
      <c r="AB33" s="14"/>
      <c r="AC33" s="13">
        <f>IF(LEN(Practitioners[[#This Row],[Last Name]])&gt;0,IF(IF(LEN(Practitioners[[#This Row],[First Name]])&gt;0,0,1)+IF(LEN(Practitioners[[#This Row],[NPI]])&gt;0,0,1)+IF(LEN(Practitioners[[#This Row],[DOB]])&gt;0,0,1)+IF(LEN(Practitioners[[#This Row],[Gender]])&gt;0,0,1)+IF(LEN(Practitioners[[#This Row],[Specialty - Primary]])&gt;0,0,1)+IF(LEN(Practitioners[[#This Row],[Hospital Based]])&gt;0,0,1)+IF(LEN(Practitioners[[#This Row],[Locum Type]])&gt;0,0,1)+IF(LEN(Practitioners[[#This Row],[Employment Start Date]])&gt;0,0,1)+IF(LEN(Practitioners[[#This Row],[Telehealth]])&gt;0,0,1)+IF(LEN(Practitioners[[#This Row],[Accepting New Patients]])&gt;0,0,1)+IF(LEN(Practitioners[[#This Row],[List in Directory]])&gt;0,0,1)=0,0,1),0)</f>
        <v>0</v>
      </c>
    </row>
    <row r="34" spans="1:29" ht="15.75" customHeight="1">
      <c r="A34" s="2"/>
      <c r="B34" s="4"/>
      <c r="C34" s="138"/>
      <c r="D34" s="68"/>
      <c r="E34" s="139"/>
      <c r="F34" s="44">
        <f>IF(IF(LEN(Practitioners[[#This Row],[Last Name]])&gt;0,COUNTIF(Links[Practitioner],Practitioners[[#This Row],[Display Name]]),"")&gt;0,0,1)</f>
        <v>0</v>
      </c>
      <c r="G34" s="23"/>
      <c r="H34" s="23"/>
      <c r="I34" s="23"/>
      <c r="J34" s="23"/>
      <c r="K34" s="23" t="str">
        <f>Practitioners[[#This Row],[First Name]]&amp;" "&amp;Practitioners[[#This Row],[MI]]&amp;". "&amp;Practitioners[[#This Row],[Last Name]]&amp;" "&amp;Practitioners[[#This Row],[Suffix]]</f>
        <v xml:space="preserve"> .  </v>
      </c>
      <c r="L34" s="22"/>
      <c r="M34" s="22"/>
      <c r="N34" s="31"/>
      <c r="O34" s="23"/>
      <c r="P34" s="23"/>
      <c r="Q34" s="22"/>
      <c r="R34" s="22"/>
      <c r="S34" s="23"/>
      <c r="T34" s="23"/>
      <c r="U34" s="23"/>
      <c r="V34" s="23"/>
      <c r="W34" s="23"/>
      <c r="X34" s="30"/>
      <c r="Y34" s="23"/>
      <c r="Z34" s="23"/>
      <c r="AA34" s="26"/>
      <c r="AB34" s="14" t="str">
        <f>IF(LEN(Practitioners[[#This Row],[Last Name]])&gt;0,IF(AC34=0,"✅","❎"),"")</f>
        <v/>
      </c>
      <c r="AC34" s="13">
        <f>IF(LEN(Practitioners[[#This Row],[Last Name]])&gt;0,IF(IF(LEN(Practitioners[[#This Row],[First Name]])&gt;0,0,1)+IF(LEN(Practitioners[[#This Row],[NPI]])&gt;0,0,1)+IF(LEN(Practitioners[[#This Row],[DOB]])&gt;0,0,1)+IF(LEN(Practitioners[[#This Row],[Gender]])&gt;0,0,1)+IF(LEN(Practitioners[[#This Row],[Specialty - Primary]])&gt;0,0,1)+IF(LEN(Practitioners[[#This Row],[Hospital Based]])&gt;0,0,1)+IF(LEN(Practitioners[[#This Row],[Locum Type]])&gt;0,0,1)+IF(LEN(Practitioners[[#This Row],[Employment Start Date]])&gt;0,0,1)+IF(LEN(Practitioners[[#This Row],[Telehealth]])&gt;0,0,1)+IF(LEN(Practitioners[[#This Row],[Accepting New Patients]])&gt;0,0,1)+IF(LEN(Practitioners[[#This Row],[List in Directory]])&gt;0,0,1)=0,0,1),0)</f>
        <v>0</v>
      </c>
    </row>
    <row r="35" spans="1:29" ht="15.75" customHeight="1">
      <c r="A35" s="2"/>
      <c r="B35" s="4"/>
      <c r="C35" s="138"/>
      <c r="D35" s="68"/>
      <c r="E35" s="139"/>
      <c r="F35" s="44">
        <f>IF(IF(LEN(Practitioners[[#This Row],[Last Name]])&gt;0,COUNTIF(Links[Practitioner],Practitioners[[#This Row],[Display Name]]),"")&gt;0,0,1)</f>
        <v>0</v>
      </c>
      <c r="G35" s="23"/>
      <c r="H35" s="23"/>
      <c r="I35" s="23"/>
      <c r="J35" s="23"/>
      <c r="K35" s="23" t="str">
        <f>Practitioners[[#This Row],[First Name]]&amp;" "&amp;Practitioners[[#This Row],[MI]]&amp;". "&amp;Practitioners[[#This Row],[Last Name]]&amp;" "&amp;Practitioners[[#This Row],[Suffix]]</f>
        <v xml:space="preserve"> .  </v>
      </c>
      <c r="L35" s="22"/>
      <c r="M35" s="22"/>
      <c r="N35" s="31"/>
      <c r="O35" s="23"/>
      <c r="P35" s="23"/>
      <c r="Q35" s="22"/>
      <c r="R35" s="22"/>
      <c r="S35" s="23"/>
      <c r="T35" s="23"/>
      <c r="U35" s="23"/>
      <c r="V35" s="23"/>
      <c r="W35" s="23"/>
      <c r="X35" s="30"/>
      <c r="Y35" s="23"/>
      <c r="Z35" s="23"/>
      <c r="AA35" s="26"/>
      <c r="AB35" s="14" t="str">
        <f>IF(LEN(Practitioners[[#This Row],[Last Name]])&gt;0,IF(AC35=0,"✅","❎"),"")</f>
        <v/>
      </c>
      <c r="AC35" s="13">
        <f>IF(LEN(Practitioners[[#This Row],[Last Name]])&gt;0,IF(IF(LEN(Practitioners[[#This Row],[First Name]])&gt;0,0,1)+IF(LEN(Practitioners[[#This Row],[NPI]])&gt;0,0,1)+IF(LEN(Practitioners[[#This Row],[DOB]])&gt;0,0,1)+IF(LEN(Practitioners[[#This Row],[Gender]])&gt;0,0,1)+IF(LEN(Practitioners[[#This Row],[Specialty - Primary]])&gt;0,0,1)+IF(LEN(Practitioners[[#This Row],[Hospital Based]])&gt;0,0,1)+IF(LEN(Practitioners[[#This Row],[Locum Type]])&gt;0,0,1)+IF(LEN(Practitioners[[#This Row],[Employment Start Date]])&gt;0,0,1)+IF(LEN(Practitioners[[#This Row],[Telehealth]])&gt;0,0,1)+IF(LEN(Practitioners[[#This Row],[Accepting New Patients]])&gt;0,0,1)+IF(LEN(Practitioners[[#This Row],[List in Directory]])&gt;0,0,1)=0,0,1),0)</f>
        <v>0</v>
      </c>
    </row>
    <row r="36" spans="1:29">
      <c r="A36" s="2"/>
      <c r="B36" s="4"/>
      <c r="C36" s="138"/>
      <c r="D36" s="68"/>
      <c r="E36" s="139"/>
      <c r="F36" s="44">
        <f>IF(IF(LEN(Practitioners[[#This Row],[Last Name]])&gt;0,COUNTIF(Links[Practitioner],Practitioners[[#This Row],[Display Name]]),"")&gt;0,0,1)</f>
        <v>0</v>
      </c>
      <c r="G36" s="23"/>
      <c r="H36" s="23"/>
      <c r="I36" s="23"/>
      <c r="J36" s="23"/>
      <c r="K36" s="23" t="str">
        <f>Practitioners[[#This Row],[First Name]]&amp;" "&amp;Practitioners[[#This Row],[MI]]&amp;". "&amp;Practitioners[[#This Row],[Last Name]]&amp;" "&amp;Practitioners[[#This Row],[Suffix]]</f>
        <v xml:space="preserve"> .  </v>
      </c>
      <c r="L36" s="22"/>
      <c r="M36" s="22"/>
      <c r="N36" s="31"/>
      <c r="O36" s="23"/>
      <c r="P36" s="23"/>
      <c r="Q36" s="22"/>
      <c r="R36" s="22"/>
      <c r="S36" s="23"/>
      <c r="T36" s="23"/>
      <c r="U36" s="23"/>
      <c r="V36" s="23"/>
      <c r="W36" s="23"/>
      <c r="X36" s="30"/>
      <c r="Y36" s="23"/>
      <c r="Z36" s="23"/>
      <c r="AA36" s="26"/>
      <c r="AB36" s="14" t="str">
        <f>IF(LEN(Practitioners[[#This Row],[Last Name]])&gt;0,IF(AC36=0,"✅","❎"),"")</f>
        <v/>
      </c>
      <c r="AC36" s="13">
        <f>IF(LEN(Practitioners[[#This Row],[Last Name]])&gt;0,IF(IF(LEN(Practitioners[[#This Row],[First Name]])&gt;0,0,1)+IF(LEN(Practitioners[[#This Row],[NPI]])&gt;0,0,1)+IF(LEN(Practitioners[[#This Row],[DOB]])&gt;0,0,1)+IF(LEN(Practitioners[[#This Row],[Gender]])&gt;0,0,1)+IF(LEN(Practitioners[[#This Row],[Specialty - Primary]])&gt;0,0,1)+IF(LEN(Practitioners[[#This Row],[Hospital Based]])&gt;0,0,1)+IF(LEN(Practitioners[[#This Row],[Locum Type]])&gt;0,0,1)+IF(LEN(Practitioners[[#This Row],[Employment Start Date]])&gt;0,0,1)+IF(LEN(Practitioners[[#This Row],[Telehealth]])&gt;0,0,1)+IF(LEN(Practitioners[[#This Row],[Accepting New Patients]])&gt;0,0,1)+IF(LEN(Practitioners[[#This Row],[List in Directory]])&gt;0,0,1)=0,0,1),0)</f>
        <v>0</v>
      </c>
    </row>
    <row r="37" spans="1:29">
      <c r="A37" s="2"/>
      <c r="B37" s="4"/>
      <c r="C37" s="138"/>
      <c r="D37" s="68"/>
      <c r="E37" s="139"/>
      <c r="F37" s="44">
        <f>IF(IF(LEN(Practitioners[[#This Row],[Last Name]])&gt;0,COUNTIF(Links[Practitioner],Practitioners[[#This Row],[Display Name]]),"")&gt;0,0,1)</f>
        <v>0</v>
      </c>
      <c r="G37" s="23"/>
      <c r="H37" s="23"/>
      <c r="I37" s="23"/>
      <c r="J37" s="23"/>
      <c r="K37" s="23" t="str">
        <f>Practitioners[[#This Row],[First Name]]&amp;" "&amp;Practitioners[[#This Row],[MI]]&amp;". "&amp;Practitioners[[#This Row],[Last Name]]&amp;" "&amp;Practitioners[[#This Row],[Suffix]]</f>
        <v xml:space="preserve"> .  </v>
      </c>
      <c r="L37" s="22"/>
      <c r="M37" s="22"/>
      <c r="N37" s="31"/>
      <c r="O37" s="23"/>
      <c r="P37" s="23"/>
      <c r="Q37" s="22"/>
      <c r="R37" s="22"/>
      <c r="S37" s="23"/>
      <c r="T37" s="23"/>
      <c r="U37" s="23"/>
      <c r="V37" s="23"/>
      <c r="W37" s="23"/>
      <c r="X37" s="30"/>
      <c r="Y37" s="23"/>
      <c r="Z37" s="23"/>
      <c r="AA37" s="26"/>
      <c r="AB37" s="14" t="str">
        <f>IF(LEN(Practitioners[[#This Row],[Last Name]])&gt;0,IF(AC37=0,"✅","❎"),"")</f>
        <v/>
      </c>
      <c r="AC37" s="13">
        <f>IF(LEN(Practitioners[[#This Row],[Last Name]])&gt;0,IF(IF(LEN(Practitioners[[#This Row],[First Name]])&gt;0,0,1)+IF(LEN(Practitioners[[#This Row],[NPI]])&gt;0,0,1)+IF(LEN(Practitioners[[#This Row],[DOB]])&gt;0,0,1)+IF(LEN(Practitioners[[#This Row],[Gender]])&gt;0,0,1)+IF(LEN(Practitioners[[#This Row],[Specialty - Primary]])&gt;0,0,1)+IF(LEN(Practitioners[[#This Row],[Hospital Based]])&gt;0,0,1)+IF(LEN(Practitioners[[#This Row],[Locum Type]])&gt;0,0,1)+IF(LEN(Practitioners[[#This Row],[Employment Start Date]])&gt;0,0,1)+IF(LEN(Practitioners[[#This Row],[Telehealth]])&gt;0,0,1)+IF(LEN(Practitioners[[#This Row],[Accepting New Patients]])&gt;0,0,1)+IF(LEN(Practitioners[[#This Row],[List in Directory]])&gt;0,0,1)=0,0,1),0)</f>
        <v>0</v>
      </c>
    </row>
    <row r="38" spans="1:29">
      <c r="A38" s="2"/>
      <c r="B38" s="4"/>
      <c r="C38" s="138"/>
      <c r="D38" s="68"/>
      <c r="E38" s="139"/>
      <c r="F38" s="44">
        <f>IF(IF(LEN(Practitioners[[#This Row],[Last Name]])&gt;0,COUNTIF(Links[Practitioner],Practitioners[[#This Row],[Display Name]]),"")&gt;0,0,1)</f>
        <v>0</v>
      </c>
      <c r="G38" s="23"/>
      <c r="H38" s="23"/>
      <c r="I38" s="23"/>
      <c r="J38" s="23"/>
      <c r="K38" s="23" t="str">
        <f>Practitioners[[#This Row],[First Name]]&amp;" "&amp;Practitioners[[#This Row],[MI]]&amp;". "&amp;Practitioners[[#This Row],[Last Name]]&amp;" "&amp;Practitioners[[#This Row],[Suffix]]</f>
        <v xml:space="preserve"> .  </v>
      </c>
      <c r="L38" s="22"/>
      <c r="M38" s="22"/>
      <c r="N38" s="31"/>
      <c r="O38" s="23"/>
      <c r="P38" s="23"/>
      <c r="Q38" s="22"/>
      <c r="R38" s="22"/>
      <c r="S38" s="23"/>
      <c r="T38" s="23"/>
      <c r="U38" s="23"/>
      <c r="V38" s="23"/>
      <c r="W38" s="23"/>
      <c r="X38" s="30"/>
      <c r="Y38" s="23"/>
      <c r="Z38" s="23"/>
      <c r="AA38" s="26"/>
      <c r="AB38" s="14" t="str">
        <f>IF(LEN(Practitioners[[#This Row],[Last Name]])&gt;0,IF(AC38=0,"✅","❎"),"")</f>
        <v/>
      </c>
      <c r="AC38" s="13">
        <f>IF(LEN(Practitioners[[#This Row],[Last Name]])&gt;0,IF(IF(LEN(Practitioners[[#This Row],[First Name]])&gt;0,0,1)+IF(LEN(Practitioners[[#This Row],[NPI]])&gt;0,0,1)+IF(LEN(Practitioners[[#This Row],[DOB]])&gt;0,0,1)+IF(LEN(Practitioners[[#This Row],[Gender]])&gt;0,0,1)+IF(LEN(Practitioners[[#This Row],[Specialty - Primary]])&gt;0,0,1)+IF(LEN(Practitioners[[#This Row],[Hospital Based]])&gt;0,0,1)+IF(LEN(Practitioners[[#This Row],[Locum Type]])&gt;0,0,1)+IF(LEN(Practitioners[[#This Row],[Employment Start Date]])&gt;0,0,1)+IF(LEN(Practitioners[[#This Row],[Telehealth]])&gt;0,0,1)+IF(LEN(Practitioners[[#This Row],[Accepting New Patients]])&gt;0,0,1)+IF(LEN(Practitioners[[#This Row],[List in Directory]])&gt;0,0,1)=0,0,1),0)</f>
        <v>0</v>
      </c>
    </row>
    <row r="39" spans="1:29">
      <c r="A39" s="2"/>
      <c r="B39" s="4"/>
      <c r="C39" s="138"/>
      <c r="D39" s="68"/>
      <c r="E39" s="139"/>
      <c r="F39" s="44">
        <f>IF(IF(LEN(Practitioners[[#This Row],[Last Name]])&gt;0,COUNTIF(Links[Practitioner],Practitioners[[#This Row],[Display Name]]),"")&gt;0,0,1)</f>
        <v>0</v>
      </c>
      <c r="G39" s="23"/>
      <c r="H39" s="23"/>
      <c r="I39" s="23"/>
      <c r="J39" s="23"/>
      <c r="K39" s="23" t="str">
        <f>Practitioners[[#This Row],[First Name]]&amp;" "&amp;Practitioners[[#This Row],[MI]]&amp;". "&amp;Practitioners[[#This Row],[Last Name]]&amp;" "&amp;Practitioners[[#This Row],[Suffix]]</f>
        <v xml:space="preserve"> .  </v>
      </c>
      <c r="L39" s="22"/>
      <c r="M39" s="22"/>
      <c r="N39" s="31"/>
      <c r="O39" s="23"/>
      <c r="P39" s="23"/>
      <c r="Q39" s="22"/>
      <c r="R39" s="22"/>
      <c r="S39" s="23"/>
      <c r="T39" s="23"/>
      <c r="U39" s="23"/>
      <c r="V39" s="23"/>
      <c r="W39" s="23"/>
      <c r="X39" s="30"/>
      <c r="Y39" s="23"/>
      <c r="Z39" s="23"/>
      <c r="AA39" s="26"/>
      <c r="AB39" s="14" t="str">
        <f>IF(LEN(Practitioners[[#This Row],[Last Name]])&gt;0,IF(AC39=0,"✅","❎"),"")</f>
        <v/>
      </c>
      <c r="AC39" s="13">
        <f>IF(LEN(Practitioners[[#This Row],[Last Name]])&gt;0,IF(IF(LEN(Practitioners[[#This Row],[First Name]])&gt;0,0,1)+IF(LEN(Practitioners[[#This Row],[NPI]])&gt;0,0,1)+IF(LEN(Practitioners[[#This Row],[DOB]])&gt;0,0,1)+IF(LEN(Practitioners[[#This Row],[Gender]])&gt;0,0,1)+IF(LEN(Practitioners[[#This Row],[Specialty - Primary]])&gt;0,0,1)+IF(LEN(Practitioners[[#This Row],[Hospital Based]])&gt;0,0,1)+IF(LEN(Practitioners[[#This Row],[Locum Type]])&gt;0,0,1)+IF(LEN(Practitioners[[#This Row],[Employment Start Date]])&gt;0,0,1)+IF(LEN(Practitioners[[#This Row],[Telehealth]])&gt;0,0,1)+IF(LEN(Practitioners[[#This Row],[Accepting New Patients]])&gt;0,0,1)+IF(LEN(Practitioners[[#This Row],[List in Directory]])&gt;0,0,1)=0,0,1),0)</f>
        <v>0</v>
      </c>
    </row>
    <row r="40" spans="1:29">
      <c r="A40" s="2"/>
      <c r="B40" s="4"/>
      <c r="C40" s="138"/>
      <c r="D40" s="68"/>
      <c r="E40" s="139"/>
      <c r="F40" s="44">
        <f>IF(IF(LEN(Practitioners[[#This Row],[Last Name]])&gt;0,COUNTIF(Links[Practitioner],Practitioners[[#This Row],[Display Name]]),"")&gt;0,0,1)</f>
        <v>0</v>
      </c>
      <c r="G40" s="23"/>
      <c r="H40" s="23"/>
      <c r="I40" s="23"/>
      <c r="J40" s="23"/>
      <c r="K40" s="23" t="str">
        <f>Practitioners[[#This Row],[First Name]]&amp;" "&amp;Practitioners[[#This Row],[MI]]&amp;". "&amp;Practitioners[[#This Row],[Last Name]]&amp;" "&amp;Practitioners[[#This Row],[Suffix]]</f>
        <v xml:space="preserve"> .  </v>
      </c>
      <c r="L40" s="22"/>
      <c r="M40" s="22"/>
      <c r="N40" s="31"/>
      <c r="O40" s="23"/>
      <c r="P40" s="23"/>
      <c r="Q40" s="22"/>
      <c r="R40" s="22"/>
      <c r="S40" s="23"/>
      <c r="T40" s="23"/>
      <c r="U40" s="23"/>
      <c r="V40" s="23"/>
      <c r="W40" s="23"/>
      <c r="X40" s="30"/>
      <c r="Y40" s="23"/>
      <c r="Z40" s="23"/>
      <c r="AA40" s="26"/>
      <c r="AB40" s="14" t="str">
        <f>IF(LEN(Practitioners[[#This Row],[Last Name]])&gt;0,IF(AC40=0,"✅","❎"),"")</f>
        <v/>
      </c>
      <c r="AC40" s="13">
        <f>IF(LEN(Practitioners[[#This Row],[Last Name]])&gt;0,IF(IF(LEN(Practitioners[[#This Row],[First Name]])&gt;0,0,1)+IF(LEN(Practitioners[[#This Row],[NPI]])&gt;0,0,1)+IF(LEN(Practitioners[[#This Row],[DOB]])&gt;0,0,1)+IF(LEN(Practitioners[[#This Row],[Gender]])&gt;0,0,1)+IF(LEN(Practitioners[[#This Row],[Specialty - Primary]])&gt;0,0,1)+IF(LEN(Practitioners[[#This Row],[Hospital Based]])&gt;0,0,1)+IF(LEN(Practitioners[[#This Row],[Locum Type]])&gt;0,0,1)+IF(LEN(Practitioners[[#This Row],[Employment Start Date]])&gt;0,0,1)+IF(LEN(Practitioners[[#This Row],[Telehealth]])&gt;0,0,1)+IF(LEN(Practitioners[[#This Row],[Accepting New Patients]])&gt;0,0,1)+IF(LEN(Practitioners[[#This Row],[List in Directory]])&gt;0,0,1)=0,0,1),0)</f>
        <v>0</v>
      </c>
    </row>
    <row r="41" spans="1:29">
      <c r="A41" s="2"/>
      <c r="B41" s="4"/>
      <c r="C41" s="138"/>
      <c r="D41" s="68"/>
      <c r="E41" s="139"/>
      <c r="F41" s="44">
        <f>IF(IF(LEN(Practitioners[[#This Row],[Last Name]])&gt;0,COUNTIF(Links[Practitioner],Practitioners[[#This Row],[Display Name]]),"")&gt;0,0,1)</f>
        <v>0</v>
      </c>
      <c r="G41" s="23"/>
      <c r="H41" s="23"/>
      <c r="I41" s="23"/>
      <c r="J41" s="23"/>
      <c r="K41" s="23" t="str">
        <f>Practitioners[[#This Row],[First Name]]&amp;" "&amp;Practitioners[[#This Row],[MI]]&amp;". "&amp;Practitioners[[#This Row],[Last Name]]&amp;" "&amp;Practitioners[[#This Row],[Suffix]]</f>
        <v xml:space="preserve"> .  </v>
      </c>
      <c r="L41" s="22"/>
      <c r="M41" s="22"/>
      <c r="N41" s="31"/>
      <c r="O41" s="23"/>
      <c r="P41" s="23"/>
      <c r="Q41" s="22"/>
      <c r="R41" s="22"/>
      <c r="S41" s="23"/>
      <c r="T41" s="23"/>
      <c r="U41" s="23"/>
      <c r="V41" s="23"/>
      <c r="W41" s="23"/>
      <c r="X41" s="30"/>
      <c r="Y41" s="23"/>
      <c r="Z41" s="23"/>
      <c r="AA41" s="26"/>
      <c r="AB41" s="14" t="str">
        <f>IF(LEN(Practitioners[[#This Row],[Last Name]])&gt;0,IF(AC41=0,"✅","❎"),"")</f>
        <v/>
      </c>
      <c r="AC41" s="13">
        <f>IF(LEN(Practitioners[[#This Row],[Last Name]])&gt;0,IF(IF(LEN(Practitioners[[#This Row],[First Name]])&gt;0,0,1)+IF(LEN(Practitioners[[#This Row],[NPI]])&gt;0,0,1)+IF(LEN(Practitioners[[#This Row],[DOB]])&gt;0,0,1)+IF(LEN(Practitioners[[#This Row],[Gender]])&gt;0,0,1)+IF(LEN(Practitioners[[#This Row],[Specialty - Primary]])&gt;0,0,1)+IF(LEN(Practitioners[[#This Row],[Hospital Based]])&gt;0,0,1)+IF(LEN(Practitioners[[#This Row],[Locum Type]])&gt;0,0,1)+IF(LEN(Practitioners[[#This Row],[Employment Start Date]])&gt;0,0,1)+IF(LEN(Practitioners[[#This Row],[Telehealth]])&gt;0,0,1)+IF(LEN(Practitioners[[#This Row],[Accepting New Patients]])&gt;0,0,1)+IF(LEN(Practitioners[[#This Row],[List in Directory]])&gt;0,0,1)=0,0,1),0)</f>
        <v>0</v>
      </c>
    </row>
    <row r="42" spans="1:29">
      <c r="A42" s="2"/>
      <c r="B42" s="4"/>
      <c r="C42" s="138"/>
      <c r="D42" s="68"/>
      <c r="E42" s="139"/>
      <c r="F42" s="44">
        <f>IF(IF(LEN(Practitioners[[#This Row],[Last Name]])&gt;0,COUNTIF(Links[Practitioner],Practitioners[[#This Row],[Display Name]]),"")&gt;0,0,1)</f>
        <v>0</v>
      </c>
      <c r="G42" s="23"/>
      <c r="H42" s="23"/>
      <c r="I42" s="23"/>
      <c r="J42" s="23"/>
      <c r="K42" s="23" t="str">
        <f>Practitioners[[#This Row],[First Name]]&amp;" "&amp;Practitioners[[#This Row],[MI]]&amp;". "&amp;Practitioners[[#This Row],[Last Name]]&amp;" "&amp;Practitioners[[#This Row],[Suffix]]</f>
        <v xml:space="preserve"> .  </v>
      </c>
      <c r="L42" s="22"/>
      <c r="M42" s="22"/>
      <c r="N42" s="31"/>
      <c r="O42" s="23"/>
      <c r="P42" s="23"/>
      <c r="Q42" s="22"/>
      <c r="R42" s="22"/>
      <c r="S42" s="23"/>
      <c r="T42" s="23"/>
      <c r="U42" s="23"/>
      <c r="V42" s="23"/>
      <c r="W42" s="23"/>
      <c r="X42" s="30"/>
      <c r="Y42" s="23"/>
      <c r="Z42" s="23"/>
      <c r="AA42" s="26"/>
      <c r="AB42" s="14" t="str">
        <f>IF(LEN(Practitioners[[#This Row],[Last Name]])&gt;0,IF(AC42=0,"✅","❎"),"")</f>
        <v/>
      </c>
      <c r="AC42" s="13">
        <f>IF(LEN(Practitioners[[#This Row],[Last Name]])&gt;0,IF(IF(LEN(Practitioners[[#This Row],[First Name]])&gt;0,0,1)+IF(LEN(Practitioners[[#This Row],[NPI]])&gt;0,0,1)+IF(LEN(Practitioners[[#This Row],[DOB]])&gt;0,0,1)+IF(LEN(Practitioners[[#This Row],[Gender]])&gt;0,0,1)+IF(LEN(Practitioners[[#This Row],[Specialty - Primary]])&gt;0,0,1)+IF(LEN(Practitioners[[#This Row],[Hospital Based]])&gt;0,0,1)+IF(LEN(Practitioners[[#This Row],[Locum Type]])&gt;0,0,1)+IF(LEN(Practitioners[[#This Row],[Employment Start Date]])&gt;0,0,1)+IF(LEN(Practitioners[[#This Row],[Telehealth]])&gt;0,0,1)+IF(LEN(Practitioners[[#This Row],[Accepting New Patients]])&gt;0,0,1)+IF(LEN(Practitioners[[#This Row],[List in Directory]])&gt;0,0,1)=0,0,1),0)</f>
        <v>0</v>
      </c>
    </row>
    <row r="43" spans="1:29">
      <c r="A43" s="2"/>
      <c r="B43" s="4"/>
      <c r="C43" s="138"/>
      <c r="D43" s="68"/>
      <c r="E43" s="139"/>
      <c r="F43" s="44">
        <f>IF(IF(LEN(Practitioners[[#This Row],[Last Name]])&gt;0,COUNTIF(Links[Practitioner],Practitioners[[#This Row],[Display Name]]),"")&gt;0,0,1)</f>
        <v>0</v>
      </c>
      <c r="G43" s="23"/>
      <c r="H43" s="23"/>
      <c r="I43" s="23"/>
      <c r="J43" s="23"/>
      <c r="K43" s="23" t="str">
        <f>Practitioners[[#This Row],[First Name]]&amp;" "&amp;Practitioners[[#This Row],[MI]]&amp;". "&amp;Practitioners[[#This Row],[Last Name]]&amp;" "&amp;Practitioners[[#This Row],[Suffix]]</f>
        <v xml:space="preserve"> .  </v>
      </c>
      <c r="L43" s="22"/>
      <c r="M43" s="22"/>
      <c r="N43" s="31"/>
      <c r="O43" s="23"/>
      <c r="P43" s="23"/>
      <c r="Q43" s="22"/>
      <c r="R43" s="22"/>
      <c r="S43" s="23"/>
      <c r="T43" s="23"/>
      <c r="U43" s="23"/>
      <c r="V43" s="23"/>
      <c r="W43" s="23"/>
      <c r="X43" s="30"/>
      <c r="Y43" s="23"/>
      <c r="Z43" s="23"/>
      <c r="AA43" s="26"/>
      <c r="AB43" s="14" t="str">
        <f>IF(LEN(Practitioners[[#This Row],[Last Name]])&gt;0,IF(AC43=0,"✅","❎"),"")</f>
        <v/>
      </c>
      <c r="AC43" s="13">
        <f>IF(LEN(Practitioners[[#This Row],[Last Name]])&gt;0,IF(IF(LEN(Practitioners[[#This Row],[First Name]])&gt;0,0,1)+IF(LEN(Practitioners[[#This Row],[NPI]])&gt;0,0,1)+IF(LEN(Practitioners[[#This Row],[DOB]])&gt;0,0,1)+IF(LEN(Practitioners[[#This Row],[Gender]])&gt;0,0,1)+IF(LEN(Practitioners[[#This Row],[Specialty - Primary]])&gt;0,0,1)+IF(LEN(Practitioners[[#This Row],[Hospital Based]])&gt;0,0,1)+IF(LEN(Practitioners[[#This Row],[Locum Type]])&gt;0,0,1)+IF(LEN(Practitioners[[#This Row],[Employment Start Date]])&gt;0,0,1)+IF(LEN(Practitioners[[#This Row],[Telehealth]])&gt;0,0,1)+IF(LEN(Practitioners[[#This Row],[Accepting New Patients]])&gt;0,0,1)+IF(LEN(Practitioners[[#This Row],[List in Directory]])&gt;0,0,1)=0,0,1),0)</f>
        <v>0</v>
      </c>
    </row>
    <row r="44" spans="1:29">
      <c r="A44" s="2"/>
      <c r="B44" s="4"/>
      <c r="C44" s="138"/>
      <c r="D44" s="68"/>
      <c r="E44" s="139"/>
      <c r="F44" s="44">
        <f>IF(IF(LEN(Practitioners[[#This Row],[Last Name]])&gt;0,COUNTIF(Links[Practitioner],Practitioners[[#This Row],[Display Name]]),"")&gt;0,0,1)</f>
        <v>0</v>
      </c>
      <c r="G44" s="23"/>
      <c r="H44" s="23"/>
      <c r="I44" s="23"/>
      <c r="J44" s="23"/>
      <c r="K44" s="23" t="str">
        <f>Practitioners[[#This Row],[First Name]]&amp;" "&amp;Practitioners[[#This Row],[MI]]&amp;". "&amp;Practitioners[[#This Row],[Last Name]]&amp;" "&amp;Practitioners[[#This Row],[Suffix]]</f>
        <v xml:space="preserve"> .  </v>
      </c>
      <c r="L44" s="22"/>
      <c r="M44" s="22"/>
      <c r="N44" s="31"/>
      <c r="O44" s="23"/>
      <c r="P44" s="23"/>
      <c r="Q44" s="22"/>
      <c r="R44" s="22"/>
      <c r="S44" s="23"/>
      <c r="T44" s="23"/>
      <c r="U44" s="23"/>
      <c r="V44" s="23"/>
      <c r="W44" s="23"/>
      <c r="X44" s="30"/>
      <c r="Y44" s="23"/>
      <c r="Z44" s="23"/>
      <c r="AA44" s="26"/>
      <c r="AB44" s="14" t="str">
        <f>IF(LEN(Practitioners[[#This Row],[Last Name]])&gt;0,IF(AC44=0,"✅","❎"),"")</f>
        <v/>
      </c>
      <c r="AC44" s="13">
        <f>IF(LEN(Practitioners[[#This Row],[Last Name]])&gt;0,IF(IF(LEN(Practitioners[[#This Row],[First Name]])&gt;0,0,1)+IF(LEN(Practitioners[[#This Row],[NPI]])&gt;0,0,1)+IF(LEN(Practitioners[[#This Row],[DOB]])&gt;0,0,1)+IF(LEN(Practitioners[[#This Row],[Gender]])&gt;0,0,1)+IF(LEN(Practitioners[[#This Row],[Specialty - Primary]])&gt;0,0,1)+IF(LEN(Practitioners[[#This Row],[Hospital Based]])&gt;0,0,1)+IF(LEN(Practitioners[[#This Row],[Locum Type]])&gt;0,0,1)+IF(LEN(Practitioners[[#This Row],[Employment Start Date]])&gt;0,0,1)+IF(LEN(Practitioners[[#This Row],[Telehealth]])&gt;0,0,1)+IF(LEN(Practitioners[[#This Row],[Accepting New Patients]])&gt;0,0,1)+IF(LEN(Practitioners[[#This Row],[List in Directory]])&gt;0,0,1)=0,0,1),0)</f>
        <v>0</v>
      </c>
    </row>
    <row r="45" spans="1:29">
      <c r="A45" s="2"/>
      <c r="B45" s="4"/>
      <c r="C45" s="138"/>
      <c r="D45" s="68"/>
      <c r="E45" s="139"/>
      <c r="F45" s="44">
        <f>IF(IF(LEN(Practitioners[[#This Row],[Last Name]])&gt;0,COUNTIF(Links[Practitioner],Practitioners[[#This Row],[Display Name]]),"")&gt;0,0,1)</f>
        <v>0</v>
      </c>
      <c r="G45" s="23"/>
      <c r="H45" s="23"/>
      <c r="I45" s="23"/>
      <c r="J45" s="23"/>
      <c r="K45" s="23" t="str">
        <f>Practitioners[[#This Row],[First Name]]&amp;" "&amp;Practitioners[[#This Row],[MI]]&amp;". "&amp;Practitioners[[#This Row],[Last Name]]&amp;" "&amp;Practitioners[[#This Row],[Suffix]]</f>
        <v xml:space="preserve"> .  </v>
      </c>
      <c r="L45" s="22"/>
      <c r="M45" s="22"/>
      <c r="N45" s="31"/>
      <c r="O45" s="23"/>
      <c r="P45" s="23"/>
      <c r="Q45" s="22"/>
      <c r="R45" s="22"/>
      <c r="S45" s="23"/>
      <c r="T45" s="23"/>
      <c r="U45" s="23"/>
      <c r="V45" s="23"/>
      <c r="W45" s="23"/>
      <c r="X45" s="30"/>
      <c r="Y45" s="23"/>
      <c r="Z45" s="23"/>
      <c r="AA45" s="26"/>
      <c r="AB45" s="14" t="str">
        <f>IF(LEN(Practitioners[[#This Row],[Last Name]])&gt;0,IF(AC45=0,"✅","❎"),"")</f>
        <v/>
      </c>
      <c r="AC45" s="13">
        <f>IF(LEN(Practitioners[[#This Row],[Last Name]])&gt;0,IF(IF(LEN(Practitioners[[#This Row],[First Name]])&gt;0,0,1)+IF(LEN(Practitioners[[#This Row],[NPI]])&gt;0,0,1)+IF(LEN(Practitioners[[#This Row],[DOB]])&gt;0,0,1)+IF(LEN(Practitioners[[#This Row],[Gender]])&gt;0,0,1)+IF(LEN(Practitioners[[#This Row],[Specialty - Primary]])&gt;0,0,1)+IF(LEN(Practitioners[[#This Row],[Hospital Based]])&gt;0,0,1)+IF(LEN(Practitioners[[#This Row],[Locum Type]])&gt;0,0,1)+IF(LEN(Practitioners[[#This Row],[Employment Start Date]])&gt;0,0,1)+IF(LEN(Practitioners[[#This Row],[Telehealth]])&gt;0,0,1)+IF(LEN(Practitioners[[#This Row],[Accepting New Patients]])&gt;0,0,1)+IF(LEN(Practitioners[[#This Row],[List in Directory]])&gt;0,0,1)=0,0,1),0)</f>
        <v>0</v>
      </c>
    </row>
    <row r="46" spans="1:29">
      <c r="A46" s="2"/>
      <c r="B46" s="4"/>
      <c r="C46" s="138"/>
      <c r="D46" s="68"/>
      <c r="E46" s="139"/>
      <c r="F46" s="44">
        <f>IF(IF(LEN(Practitioners[[#This Row],[Last Name]])&gt;0,COUNTIF(Links[Practitioner],Practitioners[[#This Row],[Display Name]]),"")&gt;0,0,1)</f>
        <v>0</v>
      </c>
      <c r="G46" s="23"/>
      <c r="H46" s="23"/>
      <c r="I46" s="23"/>
      <c r="J46" s="23"/>
      <c r="K46" s="23" t="str">
        <f>Practitioners[[#This Row],[First Name]]&amp;" "&amp;Practitioners[[#This Row],[MI]]&amp;". "&amp;Practitioners[[#This Row],[Last Name]]&amp;" "&amp;Practitioners[[#This Row],[Suffix]]</f>
        <v xml:space="preserve"> .  </v>
      </c>
      <c r="L46" s="22"/>
      <c r="M46" s="22"/>
      <c r="N46" s="31"/>
      <c r="O46" s="23"/>
      <c r="P46" s="23"/>
      <c r="Q46" s="22"/>
      <c r="R46" s="22"/>
      <c r="S46" s="23"/>
      <c r="T46" s="23"/>
      <c r="U46" s="23"/>
      <c r="V46" s="23"/>
      <c r="W46" s="23"/>
      <c r="X46" s="30"/>
      <c r="Y46" s="23"/>
      <c r="Z46" s="23"/>
      <c r="AA46" s="26"/>
      <c r="AB46" s="14" t="str">
        <f>IF(LEN(Practitioners[[#This Row],[Last Name]])&gt;0,IF(AC46=0,"✅","❎"),"")</f>
        <v/>
      </c>
      <c r="AC46" s="13">
        <f>IF(LEN(Practitioners[[#This Row],[Last Name]])&gt;0,IF(IF(LEN(Practitioners[[#This Row],[First Name]])&gt;0,0,1)+IF(LEN(Practitioners[[#This Row],[NPI]])&gt;0,0,1)+IF(LEN(Practitioners[[#This Row],[DOB]])&gt;0,0,1)+IF(LEN(Practitioners[[#This Row],[Gender]])&gt;0,0,1)+IF(LEN(Practitioners[[#This Row],[Specialty - Primary]])&gt;0,0,1)+IF(LEN(Practitioners[[#This Row],[Hospital Based]])&gt;0,0,1)+IF(LEN(Practitioners[[#This Row],[Locum Type]])&gt;0,0,1)+IF(LEN(Practitioners[[#This Row],[Employment Start Date]])&gt;0,0,1)+IF(LEN(Practitioners[[#This Row],[Telehealth]])&gt;0,0,1)+IF(LEN(Practitioners[[#This Row],[Accepting New Patients]])&gt;0,0,1)+IF(LEN(Practitioners[[#This Row],[List in Directory]])&gt;0,0,1)=0,0,1),0)</f>
        <v>0</v>
      </c>
    </row>
    <row r="47" spans="1:29">
      <c r="A47" s="2"/>
      <c r="B47" s="4"/>
      <c r="C47" s="138"/>
      <c r="D47" s="68"/>
      <c r="E47" s="139"/>
      <c r="F47" s="44">
        <f>IF(IF(LEN(Practitioners[[#This Row],[Last Name]])&gt;0,COUNTIF(Links[Practitioner],Practitioners[[#This Row],[Display Name]]),"")&gt;0,0,1)</f>
        <v>0</v>
      </c>
      <c r="G47" s="23"/>
      <c r="H47" s="23"/>
      <c r="I47" s="23"/>
      <c r="J47" s="23"/>
      <c r="K47" s="23" t="str">
        <f>Practitioners[[#This Row],[First Name]]&amp;" "&amp;Practitioners[[#This Row],[MI]]&amp;". "&amp;Practitioners[[#This Row],[Last Name]]&amp;" "&amp;Practitioners[[#This Row],[Suffix]]</f>
        <v xml:space="preserve"> .  </v>
      </c>
      <c r="L47" s="22"/>
      <c r="M47" s="22"/>
      <c r="N47" s="31"/>
      <c r="O47" s="23"/>
      <c r="P47" s="23"/>
      <c r="Q47" s="22"/>
      <c r="R47" s="22"/>
      <c r="S47" s="23"/>
      <c r="T47" s="23"/>
      <c r="U47" s="23"/>
      <c r="V47" s="23"/>
      <c r="W47" s="23"/>
      <c r="X47" s="30"/>
      <c r="Y47" s="23"/>
      <c r="Z47" s="23"/>
      <c r="AA47" s="26"/>
      <c r="AB47" s="14" t="str">
        <f>IF(LEN(Practitioners[[#This Row],[Last Name]])&gt;0,IF(AC47=0,"✅","❎"),"")</f>
        <v/>
      </c>
      <c r="AC47" s="13">
        <f>IF(LEN(Practitioners[[#This Row],[Last Name]])&gt;0,IF(IF(LEN(Practitioners[[#This Row],[First Name]])&gt;0,0,1)+IF(LEN(Practitioners[[#This Row],[NPI]])&gt;0,0,1)+IF(LEN(Practitioners[[#This Row],[DOB]])&gt;0,0,1)+IF(LEN(Practitioners[[#This Row],[Gender]])&gt;0,0,1)+IF(LEN(Practitioners[[#This Row],[Specialty - Primary]])&gt;0,0,1)+IF(LEN(Practitioners[[#This Row],[Hospital Based]])&gt;0,0,1)+IF(LEN(Practitioners[[#This Row],[Locum Type]])&gt;0,0,1)+IF(LEN(Practitioners[[#This Row],[Employment Start Date]])&gt;0,0,1)+IF(LEN(Practitioners[[#This Row],[Telehealth]])&gt;0,0,1)+IF(LEN(Practitioners[[#This Row],[Accepting New Patients]])&gt;0,0,1)+IF(LEN(Practitioners[[#This Row],[List in Directory]])&gt;0,0,1)=0,0,1),0)</f>
        <v>0</v>
      </c>
    </row>
    <row r="48" spans="1:29">
      <c r="A48" s="2"/>
      <c r="B48" s="4"/>
      <c r="C48" s="138"/>
      <c r="D48" s="68"/>
      <c r="E48" s="139"/>
      <c r="F48" s="44">
        <f>IF(IF(LEN(Practitioners[[#This Row],[Last Name]])&gt;0,COUNTIF(Links[Practitioner],Practitioners[[#This Row],[Display Name]]),"")&gt;0,0,1)</f>
        <v>0</v>
      </c>
      <c r="G48" s="23"/>
      <c r="H48" s="23"/>
      <c r="I48" s="23"/>
      <c r="J48" s="23"/>
      <c r="K48" s="23" t="str">
        <f>Practitioners[[#This Row],[First Name]]&amp;" "&amp;Practitioners[[#This Row],[MI]]&amp;". "&amp;Practitioners[[#This Row],[Last Name]]&amp;" "&amp;Practitioners[[#This Row],[Suffix]]</f>
        <v xml:space="preserve"> .  </v>
      </c>
      <c r="L48" s="22"/>
      <c r="M48" s="22"/>
      <c r="N48" s="31"/>
      <c r="O48" s="23"/>
      <c r="P48" s="23"/>
      <c r="Q48" s="22"/>
      <c r="R48" s="22"/>
      <c r="S48" s="23"/>
      <c r="T48" s="23"/>
      <c r="U48" s="23"/>
      <c r="V48" s="23"/>
      <c r="W48" s="23"/>
      <c r="X48" s="30"/>
      <c r="Y48" s="23"/>
      <c r="Z48" s="23"/>
      <c r="AA48" s="26"/>
      <c r="AB48" s="14" t="str">
        <f>IF(LEN(Practitioners[[#This Row],[Last Name]])&gt;0,IF(AC48=0,"✅","❎"),"")</f>
        <v/>
      </c>
      <c r="AC48" s="13">
        <f>IF(LEN(Practitioners[[#This Row],[Last Name]])&gt;0,IF(IF(LEN(Practitioners[[#This Row],[First Name]])&gt;0,0,1)+IF(LEN(Practitioners[[#This Row],[NPI]])&gt;0,0,1)+IF(LEN(Practitioners[[#This Row],[DOB]])&gt;0,0,1)+IF(LEN(Practitioners[[#This Row],[Gender]])&gt;0,0,1)+IF(LEN(Practitioners[[#This Row],[Specialty - Primary]])&gt;0,0,1)+IF(LEN(Practitioners[[#This Row],[Hospital Based]])&gt;0,0,1)+IF(LEN(Practitioners[[#This Row],[Locum Type]])&gt;0,0,1)+IF(LEN(Practitioners[[#This Row],[Employment Start Date]])&gt;0,0,1)+IF(LEN(Practitioners[[#This Row],[Telehealth]])&gt;0,0,1)+IF(LEN(Practitioners[[#This Row],[Accepting New Patients]])&gt;0,0,1)+IF(LEN(Practitioners[[#This Row],[List in Directory]])&gt;0,0,1)=0,0,1),0)</f>
        <v>0</v>
      </c>
    </row>
    <row r="49" spans="1:29">
      <c r="A49" s="2"/>
      <c r="B49" s="4"/>
      <c r="C49" s="138"/>
      <c r="D49" s="68"/>
      <c r="E49" s="139"/>
      <c r="F49" s="44">
        <f>IF(IF(LEN(Practitioners[[#This Row],[Last Name]])&gt;0,COUNTIF(Links[Practitioner],Practitioners[[#This Row],[Display Name]]),"")&gt;0,0,1)</f>
        <v>0</v>
      </c>
      <c r="G49" s="23"/>
      <c r="H49" s="23"/>
      <c r="I49" s="23"/>
      <c r="J49" s="23"/>
      <c r="K49" s="23" t="str">
        <f>Practitioners[[#This Row],[First Name]]&amp;" "&amp;Practitioners[[#This Row],[MI]]&amp;". "&amp;Practitioners[[#This Row],[Last Name]]&amp;" "&amp;Practitioners[[#This Row],[Suffix]]</f>
        <v xml:space="preserve"> .  </v>
      </c>
      <c r="L49" s="22"/>
      <c r="M49" s="22"/>
      <c r="N49" s="31"/>
      <c r="O49" s="23"/>
      <c r="P49" s="23"/>
      <c r="Q49" s="22"/>
      <c r="R49" s="22"/>
      <c r="S49" s="23"/>
      <c r="T49" s="23"/>
      <c r="U49" s="23"/>
      <c r="V49" s="23"/>
      <c r="W49" s="23"/>
      <c r="X49" s="30"/>
      <c r="Y49" s="23"/>
      <c r="Z49" s="23"/>
      <c r="AA49" s="26"/>
      <c r="AB49" s="14" t="str">
        <f>IF(LEN(Practitioners[[#This Row],[Last Name]])&gt;0,IF(AC49=0,"✅","❎"),"")</f>
        <v/>
      </c>
      <c r="AC49" s="13">
        <f>IF(LEN(Practitioners[[#This Row],[Last Name]])&gt;0,IF(IF(LEN(Practitioners[[#This Row],[First Name]])&gt;0,0,1)+IF(LEN(Practitioners[[#This Row],[NPI]])&gt;0,0,1)+IF(LEN(Practitioners[[#This Row],[DOB]])&gt;0,0,1)+IF(LEN(Practitioners[[#This Row],[Gender]])&gt;0,0,1)+IF(LEN(Practitioners[[#This Row],[Specialty - Primary]])&gt;0,0,1)+IF(LEN(Practitioners[[#This Row],[Hospital Based]])&gt;0,0,1)+IF(LEN(Practitioners[[#This Row],[Locum Type]])&gt;0,0,1)+IF(LEN(Practitioners[[#This Row],[Employment Start Date]])&gt;0,0,1)+IF(LEN(Practitioners[[#This Row],[Telehealth]])&gt;0,0,1)+IF(LEN(Practitioners[[#This Row],[Accepting New Patients]])&gt;0,0,1)+IF(LEN(Practitioners[[#This Row],[List in Directory]])&gt;0,0,1)=0,0,1),0)</f>
        <v>0</v>
      </c>
    </row>
    <row r="50" spans="1:29">
      <c r="A50" s="2"/>
      <c r="B50" s="4"/>
      <c r="C50" s="138"/>
      <c r="D50" s="68"/>
      <c r="E50" s="139"/>
      <c r="F50" s="44">
        <f>IF(IF(LEN(Practitioners[[#This Row],[Last Name]])&gt;0,COUNTIF(Links[Practitioner],Practitioners[[#This Row],[Display Name]]),"")&gt;0,0,1)</f>
        <v>0</v>
      </c>
      <c r="G50" s="23"/>
      <c r="H50" s="23"/>
      <c r="I50" s="23"/>
      <c r="J50" s="23"/>
      <c r="K50" s="23" t="str">
        <f>Practitioners[[#This Row],[First Name]]&amp;" "&amp;Practitioners[[#This Row],[MI]]&amp;". "&amp;Practitioners[[#This Row],[Last Name]]&amp;" "&amp;Practitioners[[#This Row],[Suffix]]</f>
        <v xml:space="preserve"> .  </v>
      </c>
      <c r="L50" s="22"/>
      <c r="M50" s="22"/>
      <c r="N50" s="31"/>
      <c r="O50" s="23"/>
      <c r="P50" s="23"/>
      <c r="Q50" s="22"/>
      <c r="R50" s="22"/>
      <c r="S50" s="23"/>
      <c r="T50" s="23"/>
      <c r="U50" s="23"/>
      <c r="V50" s="23"/>
      <c r="W50" s="23"/>
      <c r="X50" s="30"/>
      <c r="Y50" s="23"/>
      <c r="Z50" s="23"/>
      <c r="AA50" s="26"/>
      <c r="AB50" s="14" t="str">
        <f>IF(LEN(Practitioners[[#This Row],[Last Name]])&gt;0,IF(AC50=0,"✅","❎"),"")</f>
        <v/>
      </c>
      <c r="AC50" s="13">
        <f>IF(LEN(Practitioners[[#This Row],[Last Name]])&gt;0,IF(IF(LEN(Practitioners[[#This Row],[First Name]])&gt;0,0,1)+IF(LEN(Practitioners[[#This Row],[NPI]])&gt;0,0,1)+IF(LEN(Practitioners[[#This Row],[DOB]])&gt;0,0,1)+IF(LEN(Practitioners[[#This Row],[Gender]])&gt;0,0,1)+IF(LEN(Practitioners[[#This Row],[Specialty - Primary]])&gt;0,0,1)+IF(LEN(Practitioners[[#This Row],[Hospital Based]])&gt;0,0,1)+IF(LEN(Practitioners[[#This Row],[Locum Type]])&gt;0,0,1)+IF(LEN(Practitioners[[#This Row],[Employment Start Date]])&gt;0,0,1)+IF(LEN(Practitioners[[#This Row],[Telehealth]])&gt;0,0,1)+IF(LEN(Practitioners[[#This Row],[Accepting New Patients]])&gt;0,0,1)+IF(LEN(Practitioners[[#This Row],[List in Directory]])&gt;0,0,1)=0,0,1),0)</f>
        <v>0</v>
      </c>
    </row>
    <row r="51" spans="1:29">
      <c r="A51" s="2"/>
      <c r="B51" s="4"/>
      <c r="C51" s="138"/>
      <c r="D51" s="68"/>
      <c r="E51" s="139"/>
      <c r="F51" s="44">
        <f>IF(IF(LEN(Practitioners[[#This Row],[Last Name]])&gt;0,COUNTIF(Links[Practitioner],Practitioners[[#This Row],[Display Name]]),"")&gt;0,0,1)</f>
        <v>0</v>
      </c>
      <c r="G51" s="23"/>
      <c r="H51" s="23"/>
      <c r="I51" s="23"/>
      <c r="J51" s="23"/>
      <c r="K51" s="23" t="str">
        <f>Practitioners[[#This Row],[First Name]]&amp;" "&amp;Practitioners[[#This Row],[MI]]&amp;". "&amp;Practitioners[[#This Row],[Last Name]]&amp;" "&amp;Practitioners[[#This Row],[Suffix]]</f>
        <v xml:space="preserve"> .  </v>
      </c>
      <c r="L51" s="22"/>
      <c r="M51" s="22"/>
      <c r="N51" s="31"/>
      <c r="O51" s="23"/>
      <c r="P51" s="23"/>
      <c r="Q51" s="22"/>
      <c r="R51" s="22"/>
      <c r="S51" s="23"/>
      <c r="T51" s="23"/>
      <c r="U51" s="23"/>
      <c r="V51" s="23"/>
      <c r="W51" s="23"/>
      <c r="X51" s="30"/>
      <c r="Y51" s="23"/>
      <c r="Z51" s="23"/>
      <c r="AA51" s="26"/>
      <c r="AB51" s="14" t="str">
        <f>IF(LEN(Practitioners[[#This Row],[Last Name]])&gt;0,IF(AC51=0,"✅","❎"),"")</f>
        <v/>
      </c>
      <c r="AC51" s="13">
        <f>IF(LEN(Practitioners[[#This Row],[Last Name]])&gt;0,IF(IF(LEN(Practitioners[[#This Row],[First Name]])&gt;0,0,1)+IF(LEN(Practitioners[[#This Row],[NPI]])&gt;0,0,1)+IF(LEN(Practitioners[[#This Row],[DOB]])&gt;0,0,1)+IF(LEN(Practitioners[[#This Row],[Gender]])&gt;0,0,1)+IF(LEN(Practitioners[[#This Row],[Specialty - Primary]])&gt;0,0,1)+IF(LEN(Practitioners[[#This Row],[Hospital Based]])&gt;0,0,1)+IF(LEN(Practitioners[[#This Row],[Locum Type]])&gt;0,0,1)+IF(LEN(Practitioners[[#This Row],[Employment Start Date]])&gt;0,0,1)+IF(LEN(Practitioners[[#This Row],[Telehealth]])&gt;0,0,1)+IF(LEN(Practitioners[[#This Row],[Accepting New Patients]])&gt;0,0,1)+IF(LEN(Practitioners[[#This Row],[List in Directory]])&gt;0,0,1)=0,0,1),0)</f>
        <v>0</v>
      </c>
    </row>
    <row r="52" spans="1:29">
      <c r="A52" s="2"/>
      <c r="B52" s="4"/>
      <c r="C52" s="138"/>
      <c r="D52" s="68"/>
      <c r="E52" s="139"/>
      <c r="F52" s="44">
        <f>IF(IF(LEN(Practitioners[[#This Row],[Last Name]])&gt;0,COUNTIF(Links[Practitioner],Practitioners[[#This Row],[Display Name]]),"")&gt;0,0,1)</f>
        <v>0</v>
      </c>
      <c r="G52" s="23"/>
      <c r="H52" s="23"/>
      <c r="I52" s="23"/>
      <c r="J52" s="23"/>
      <c r="K52" s="23" t="str">
        <f>Practitioners[[#This Row],[First Name]]&amp;" "&amp;Practitioners[[#This Row],[MI]]&amp;". "&amp;Practitioners[[#This Row],[Last Name]]&amp;" "&amp;Practitioners[[#This Row],[Suffix]]</f>
        <v xml:space="preserve"> .  </v>
      </c>
      <c r="L52" s="22"/>
      <c r="M52" s="22"/>
      <c r="N52" s="31"/>
      <c r="O52" s="23"/>
      <c r="P52" s="23"/>
      <c r="Q52" s="22"/>
      <c r="R52" s="22"/>
      <c r="S52" s="23"/>
      <c r="T52" s="23"/>
      <c r="U52" s="23"/>
      <c r="V52" s="23"/>
      <c r="W52" s="23"/>
      <c r="X52" s="30"/>
      <c r="Y52" s="23"/>
      <c r="Z52" s="23"/>
      <c r="AA52" s="26"/>
      <c r="AB52" s="14" t="str">
        <f>IF(LEN(Practitioners[[#This Row],[Last Name]])&gt;0,IF(AC52=0,"✅","❎"),"")</f>
        <v/>
      </c>
      <c r="AC52" s="13">
        <f>IF(LEN(Practitioners[[#This Row],[Last Name]])&gt;0,IF(IF(LEN(Practitioners[[#This Row],[First Name]])&gt;0,0,1)+IF(LEN(Practitioners[[#This Row],[NPI]])&gt;0,0,1)+IF(LEN(Practitioners[[#This Row],[DOB]])&gt;0,0,1)+IF(LEN(Practitioners[[#This Row],[Gender]])&gt;0,0,1)+IF(LEN(Practitioners[[#This Row],[Specialty - Primary]])&gt;0,0,1)+IF(LEN(Practitioners[[#This Row],[Hospital Based]])&gt;0,0,1)+IF(LEN(Practitioners[[#This Row],[Locum Type]])&gt;0,0,1)+IF(LEN(Practitioners[[#This Row],[Employment Start Date]])&gt;0,0,1)+IF(LEN(Practitioners[[#This Row],[Telehealth]])&gt;0,0,1)+IF(LEN(Practitioners[[#This Row],[Accepting New Patients]])&gt;0,0,1)+IF(LEN(Practitioners[[#This Row],[List in Directory]])&gt;0,0,1)=0,0,1),0)</f>
        <v>0</v>
      </c>
    </row>
    <row r="53" spans="1:29">
      <c r="A53" s="2"/>
      <c r="B53" s="4"/>
      <c r="C53" s="138"/>
      <c r="D53" s="68"/>
      <c r="E53" s="139"/>
      <c r="F53" s="44">
        <f>IF(IF(LEN(Practitioners[[#This Row],[Last Name]])&gt;0,COUNTIF(Links[Practitioner],Practitioners[[#This Row],[Display Name]]),"")&gt;0,0,1)</f>
        <v>0</v>
      </c>
      <c r="G53" s="23"/>
      <c r="H53" s="23"/>
      <c r="I53" s="23"/>
      <c r="J53" s="23"/>
      <c r="K53" s="23" t="str">
        <f>Practitioners[[#This Row],[First Name]]&amp;" "&amp;Practitioners[[#This Row],[MI]]&amp;". "&amp;Practitioners[[#This Row],[Last Name]]&amp;" "&amp;Practitioners[[#This Row],[Suffix]]</f>
        <v xml:space="preserve"> .  </v>
      </c>
      <c r="L53" s="22"/>
      <c r="M53" s="22"/>
      <c r="N53" s="31"/>
      <c r="O53" s="23"/>
      <c r="P53" s="23"/>
      <c r="Q53" s="22"/>
      <c r="R53" s="22"/>
      <c r="S53" s="23"/>
      <c r="T53" s="23"/>
      <c r="U53" s="23"/>
      <c r="V53" s="23"/>
      <c r="W53" s="23"/>
      <c r="X53" s="30"/>
      <c r="Y53" s="23"/>
      <c r="Z53" s="23"/>
      <c r="AA53" s="26"/>
      <c r="AB53" s="14" t="str">
        <f>IF(LEN(Practitioners[[#This Row],[Last Name]])&gt;0,IF(AC53=0,"✅","❎"),"")</f>
        <v/>
      </c>
      <c r="AC53" s="13">
        <f>IF(LEN(Practitioners[[#This Row],[Last Name]])&gt;0,IF(IF(LEN(Practitioners[[#This Row],[First Name]])&gt;0,0,1)+IF(LEN(Practitioners[[#This Row],[NPI]])&gt;0,0,1)+IF(LEN(Practitioners[[#This Row],[DOB]])&gt;0,0,1)+IF(LEN(Practitioners[[#This Row],[Gender]])&gt;0,0,1)+IF(LEN(Practitioners[[#This Row],[Specialty - Primary]])&gt;0,0,1)+IF(LEN(Practitioners[[#This Row],[Hospital Based]])&gt;0,0,1)+IF(LEN(Practitioners[[#This Row],[Locum Type]])&gt;0,0,1)+IF(LEN(Practitioners[[#This Row],[Employment Start Date]])&gt;0,0,1)+IF(LEN(Practitioners[[#This Row],[Telehealth]])&gt;0,0,1)+IF(LEN(Practitioners[[#This Row],[Accepting New Patients]])&gt;0,0,1)+IF(LEN(Practitioners[[#This Row],[List in Directory]])&gt;0,0,1)=0,0,1),0)</f>
        <v>0</v>
      </c>
    </row>
    <row r="54" spans="1:29" ht="15.75" thickBot="1">
      <c r="A54" s="2"/>
      <c r="B54" s="4"/>
      <c r="C54" s="140"/>
      <c r="D54" s="141"/>
      <c r="E54" s="142"/>
      <c r="F54" s="44"/>
      <c r="G54" s="21" t="s">
        <v>65</v>
      </c>
      <c r="H54" s="21" t="s">
        <v>65</v>
      </c>
      <c r="I54" s="21"/>
      <c r="J54" s="21"/>
      <c r="K54" s="21"/>
      <c r="L54" s="21" t="s">
        <v>65</v>
      </c>
      <c r="M54" s="21"/>
      <c r="N54" s="21" t="s">
        <v>65</v>
      </c>
      <c r="O54" s="21" t="s">
        <v>65</v>
      </c>
      <c r="P54" s="21"/>
      <c r="Q54" s="21"/>
      <c r="R54" s="21"/>
      <c r="S54" s="21" t="s">
        <v>65</v>
      </c>
      <c r="T54" s="21"/>
      <c r="U54" s="21" t="s">
        <v>65</v>
      </c>
      <c r="V54" s="21" t="s">
        <v>65</v>
      </c>
      <c r="W54" s="21"/>
      <c r="X54" s="21" t="s">
        <v>65</v>
      </c>
      <c r="Y54" s="21" t="s">
        <v>65</v>
      </c>
      <c r="Z54" s="21" t="s">
        <v>65</v>
      </c>
      <c r="AA54" s="21" t="s">
        <v>65</v>
      </c>
      <c r="AB54" s="4"/>
      <c r="AC54" s="2"/>
    </row>
    <row r="55" spans="1:29">
      <c r="A55" s="2"/>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2"/>
    </row>
    <row r="56" spans="1:29">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row>
  </sheetData>
  <sheetProtection algorithmName="SHA-512" hashValue="IGYUq0IznqP3XGujWAOkGOIXaX4Z6QSHRNZu7t27JW40yGoxsBEE1YGbjy0CPyoFXdNuq1C15h4kcvamJvuuAA==" saltValue="ng59moUAbjoteUjRa7zpww==" spinCount="100000" sheet="1" objects="1" scenarios="1" selectLockedCells="1"/>
  <mergeCells count="6">
    <mergeCell ref="C15:E54"/>
    <mergeCell ref="F2:N3"/>
    <mergeCell ref="AA2:AB3"/>
    <mergeCell ref="B7:F8"/>
    <mergeCell ref="G7:AB8"/>
    <mergeCell ref="C13:E13"/>
  </mergeCells>
  <conditionalFormatting sqref="B7:F8">
    <cfRule type="expression" dxfId="17" priority="1">
      <formula>A7 = 0</formula>
    </cfRule>
    <cfRule type="expression" dxfId="16" priority="2">
      <formula>A7 &gt; 0</formula>
    </cfRule>
  </conditionalFormatting>
  <conditionalFormatting sqref="AB12:AB55">
    <cfRule type="cellIs" dxfId="15" priority="3" operator="equal">
      <formula>"✅"</formula>
    </cfRule>
    <cfRule type="cellIs" dxfId="14" priority="4" operator="equal">
      <formula>"❎"</formula>
    </cfRule>
  </conditionalFormatting>
  <dataValidations count="7">
    <dataValidation type="list" allowBlank="1" showInputMessage="1" showErrorMessage="1" sqref="W52:X53 Q52:R53" xr:uid="{BB33DC21-139C-40D5-9652-860D51CE5E16}">
      <formula1>ClaimTypes</formula1>
    </dataValidation>
    <dataValidation type="list" allowBlank="1" showInputMessage="1" showErrorMessage="1" sqref="P14:P53" xr:uid="{AA9DC379-F657-4815-946C-A187C93598D9}">
      <formula1>States</formula1>
    </dataValidation>
    <dataValidation type="list" allowBlank="1" showInputMessage="1" showErrorMessage="1" sqref="Y14:AA53 U14:U53" xr:uid="{982AD05F-4C6B-41D5-95C3-6D7B7FDA05E0}">
      <formula1>Boolean</formula1>
    </dataValidation>
    <dataValidation type="list" allowBlank="1" showInputMessage="1" showErrorMessage="1" sqref="O14:O53" xr:uid="{69D91884-5BCA-4237-9666-F0986F736C01}">
      <formula1>Genders</formula1>
    </dataValidation>
    <dataValidation type="list" allowBlank="1" showInputMessage="1" showErrorMessage="1" sqref="V14:V53" xr:uid="{FB314C7F-5E0E-481E-8CCC-C00229DCEE79}">
      <formula1>Locums</formula1>
    </dataValidation>
    <dataValidation type="list" allowBlank="1" showInputMessage="1" showErrorMessage="1" sqref="S14:T53" xr:uid="{E5E2BC0D-0A2D-4F23-842D-93E767A804B6}">
      <formula1>SpecialtyList</formula1>
    </dataValidation>
    <dataValidation type="textLength" operator="equal" allowBlank="1" showInputMessage="1" showErrorMessage="1" sqref="L14:L53" xr:uid="{B7825C3B-6E1D-4D69-9CC9-16E5EACB0028}">
      <formula1>10</formula1>
    </dataValidation>
  </dataValidations>
  <hyperlinks>
    <hyperlink ref="AA2:AB3" location="'🏠'!A1" display="🏠" xr:uid="{083194F4-9171-4902-8AB7-C4E4694279FF}"/>
  </hyperlinks>
  <printOptions horizontalCentered="1" verticalCentered="1"/>
  <pageMargins left="0.15" right="0.15" top="0.25" bottom="0.25" header="0.15" footer="0.15"/>
  <pageSetup scale="37" fitToHeight="0"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143EA-BD89-41B1-8E23-D87C541E2B3A}">
  <sheetPr>
    <tabColor rgb="FFED8800"/>
    <pageSetUpPr fitToPage="1"/>
  </sheetPr>
  <dimension ref="A1:L90"/>
  <sheetViews>
    <sheetView zoomScaleNormal="100" workbookViewId="0">
      <selection activeCell="G14" sqref="G14"/>
    </sheetView>
  </sheetViews>
  <sheetFormatPr defaultRowHeight="15"/>
  <cols>
    <col min="1" max="2" width="2.85546875" customWidth="1"/>
    <col min="5" max="6" width="2.85546875" customWidth="1"/>
    <col min="7" max="8" width="28.5703125" customWidth="1"/>
    <col min="9" max="9" width="13.5703125" bestFit="1" customWidth="1"/>
    <col min="10" max="10" width="13" customWidth="1"/>
    <col min="11" max="11" width="4" bestFit="1" customWidth="1"/>
    <col min="12" max="12" width="2" bestFit="1" customWidth="1"/>
    <col min="13" max="13" width="2.85546875" customWidth="1"/>
  </cols>
  <sheetData>
    <row r="1" spans="1:12">
      <c r="A1" s="2"/>
      <c r="B1" s="2"/>
      <c r="C1" s="2"/>
      <c r="D1" s="2"/>
      <c r="E1" s="2"/>
      <c r="F1" s="2"/>
      <c r="G1" s="2"/>
      <c r="H1" s="2"/>
      <c r="I1" s="2"/>
      <c r="J1" s="2"/>
      <c r="K1" s="2"/>
      <c r="L1" s="2"/>
    </row>
    <row r="2" spans="1:12" ht="15" customHeight="1">
      <c r="A2" s="2"/>
      <c r="B2" s="1"/>
      <c r="C2" s="1"/>
      <c r="D2" s="1"/>
      <c r="E2" s="2"/>
      <c r="F2" s="143" t="s">
        <v>0</v>
      </c>
      <c r="G2" s="143"/>
      <c r="H2" s="143"/>
      <c r="I2" s="58"/>
      <c r="J2" s="113" t="s">
        <v>56</v>
      </c>
      <c r="K2" s="113"/>
      <c r="L2" s="2"/>
    </row>
    <row r="3" spans="1:12" ht="15.75" customHeight="1">
      <c r="A3" s="2"/>
      <c r="B3" s="1"/>
      <c r="C3" s="1"/>
      <c r="D3" s="1"/>
      <c r="E3" s="2"/>
      <c r="F3" s="143"/>
      <c r="G3" s="143"/>
      <c r="H3" s="143"/>
      <c r="I3" s="58"/>
      <c r="J3" s="113"/>
      <c r="K3" s="113"/>
      <c r="L3" s="2"/>
    </row>
    <row r="4" spans="1:12" ht="15" customHeight="1">
      <c r="A4" s="2"/>
      <c r="B4" s="2"/>
      <c r="C4" s="2"/>
      <c r="D4" s="2"/>
      <c r="E4" s="2"/>
      <c r="F4" s="2"/>
      <c r="G4" s="3"/>
      <c r="H4" s="3"/>
      <c r="I4" s="3"/>
      <c r="J4" s="3"/>
      <c r="K4" s="2"/>
      <c r="L4" s="2"/>
    </row>
    <row r="5" spans="1:12" ht="7.5" customHeight="1">
      <c r="A5" s="53"/>
      <c r="B5" s="53"/>
      <c r="C5" s="53"/>
      <c r="D5" s="53"/>
      <c r="E5" s="53"/>
      <c r="F5" s="53"/>
      <c r="G5" s="53"/>
      <c r="H5" s="53"/>
      <c r="I5" s="53"/>
      <c r="J5" s="53"/>
      <c r="K5" s="53"/>
      <c r="L5" s="53"/>
    </row>
    <row r="6" spans="1:12" ht="15" customHeight="1">
      <c r="A6" s="2"/>
      <c r="B6" s="2"/>
      <c r="C6" s="2"/>
      <c r="D6" s="2"/>
      <c r="E6" s="2"/>
      <c r="F6" s="2"/>
      <c r="G6" s="2"/>
      <c r="H6" s="2"/>
      <c r="I6" s="2"/>
      <c r="J6" s="2"/>
      <c r="K6" s="2"/>
      <c r="L6" s="2"/>
    </row>
    <row r="7" spans="1:12" ht="15" customHeight="1">
      <c r="A7" s="13">
        <f>IF(SUM('🩺'!F14:F53)=0,SUM(L12:L89),1)</f>
        <v>1</v>
      </c>
      <c r="B7" s="114" t="s">
        <v>15</v>
      </c>
      <c r="C7" s="114"/>
      <c r="D7" s="114"/>
      <c r="E7" s="114"/>
      <c r="F7" s="115"/>
      <c r="G7" s="119" t="s">
        <v>88</v>
      </c>
      <c r="H7" s="120"/>
      <c r="I7" s="120"/>
      <c r="J7" s="120"/>
      <c r="K7" s="120"/>
      <c r="L7" s="2"/>
    </row>
    <row r="8" spans="1:12" ht="15" customHeight="1">
      <c r="A8" s="2"/>
      <c r="B8" s="114"/>
      <c r="C8" s="114"/>
      <c r="D8" s="114"/>
      <c r="E8" s="114"/>
      <c r="F8" s="115"/>
      <c r="G8" s="119"/>
      <c r="H8" s="120"/>
      <c r="I8" s="120"/>
      <c r="J8" s="120"/>
      <c r="K8" s="120"/>
      <c r="L8" s="2"/>
    </row>
    <row r="9" spans="1:12">
      <c r="A9" s="2"/>
      <c r="B9" s="2"/>
      <c r="C9" s="2"/>
      <c r="D9" s="2"/>
      <c r="E9" s="2"/>
      <c r="F9" s="2"/>
      <c r="G9" s="2"/>
      <c r="H9" s="2"/>
      <c r="I9" s="2"/>
      <c r="J9" s="2"/>
      <c r="K9" s="2"/>
      <c r="L9" s="2"/>
    </row>
    <row r="10" spans="1:12" ht="7.5" customHeight="1">
      <c r="A10" s="53"/>
      <c r="B10" s="150"/>
      <c r="C10" s="150"/>
      <c r="D10" s="150"/>
      <c r="E10" s="150"/>
      <c r="F10" s="150"/>
      <c r="G10" s="150"/>
      <c r="H10" s="150"/>
      <c r="I10" s="150"/>
      <c r="J10" s="150"/>
      <c r="K10" s="150"/>
      <c r="L10" s="53"/>
    </row>
    <row r="11" spans="1:12">
      <c r="A11" s="2"/>
      <c r="B11" s="2"/>
      <c r="C11" s="2"/>
      <c r="D11" s="2"/>
      <c r="E11" s="2"/>
      <c r="F11" s="2"/>
      <c r="G11" s="2"/>
      <c r="H11" s="2"/>
      <c r="I11" s="2"/>
      <c r="J11" s="2"/>
      <c r="K11" s="2"/>
      <c r="L11" s="2"/>
    </row>
    <row r="12" spans="1:12" ht="15.75" thickBot="1">
      <c r="A12" s="2"/>
      <c r="B12" s="4"/>
      <c r="C12" s="4"/>
      <c r="D12" s="4"/>
      <c r="E12" s="4"/>
      <c r="F12" s="4"/>
      <c r="G12" s="4"/>
      <c r="H12" s="4"/>
      <c r="I12" s="4"/>
      <c r="J12" s="4"/>
      <c r="K12" s="4"/>
      <c r="L12" s="2"/>
    </row>
    <row r="13" spans="1:12" s="9" customFormat="1" ht="30" customHeight="1" thickBot="1">
      <c r="A13" s="27"/>
      <c r="B13" s="28"/>
      <c r="C13" s="147" t="s">
        <v>58</v>
      </c>
      <c r="D13" s="148"/>
      <c r="E13" s="149"/>
      <c r="F13" s="28"/>
      <c r="G13" s="29" t="s">
        <v>89</v>
      </c>
      <c r="H13" s="29" t="s">
        <v>90</v>
      </c>
      <c r="I13" s="29" t="s">
        <v>91</v>
      </c>
      <c r="J13" s="29" t="s">
        <v>92</v>
      </c>
      <c r="K13" s="28"/>
      <c r="L13" s="27"/>
    </row>
    <row r="14" spans="1:12" ht="15.75" customHeight="1" thickBot="1">
      <c r="A14" s="2"/>
      <c r="B14" s="4"/>
      <c r="C14" s="4"/>
      <c r="D14" s="4"/>
      <c r="E14" s="4"/>
      <c r="F14" s="4"/>
      <c r="G14" s="23"/>
      <c r="H14" s="23"/>
      <c r="I14" s="30"/>
      <c r="J14" s="26"/>
      <c r="K14" s="14" t="str">
        <f>IF(LEN(Links[[#This Row],[Practitioner]])&gt;0,IF(L14=0,"✅","❎"),"")</f>
        <v/>
      </c>
      <c r="L14" s="13">
        <f>IF(LEN(Links[[#This Row],[Practitioner]])&gt;0,IF(IF(LEN(Links[[#This Row],[Location]])&gt;0,0,1)+IF(LEN(Links[[#This Row],[Effective Date]])&gt;0,0,1)+IF(LEN(Links[[#This Row],[Primary Location]])&gt;0,0,1)=0,0,1),0)</f>
        <v>0</v>
      </c>
    </row>
    <row r="15" spans="1:12" ht="15.75" customHeight="1">
      <c r="A15" s="2"/>
      <c r="B15" s="4"/>
      <c r="C15" s="135" t="s">
        <v>93</v>
      </c>
      <c r="D15" s="136"/>
      <c r="E15" s="137"/>
      <c r="F15" s="4"/>
      <c r="G15" s="23"/>
      <c r="H15" s="23"/>
      <c r="I15" s="30"/>
      <c r="J15" s="25"/>
      <c r="K15" s="14" t="str">
        <f>IF(LEN(Links[[#This Row],[Practitioner]])&gt;0,IF(L15=0,"✅","❎"),"")</f>
        <v/>
      </c>
      <c r="L15" s="13">
        <f>IF(LEN(Links[[#This Row],[Practitioner]])&gt;0,IF(IF(LEN(Links[[#This Row],[Location]])&gt;0,0,1)+IF(LEN(Links[[#This Row],[Effective Date]])&gt;0,0,1)+IF(LEN(Links[[#This Row],[Primary Location]])&gt;0,0,1)=0,0,1),0)</f>
        <v>0</v>
      </c>
    </row>
    <row r="16" spans="1:12" ht="15.75" customHeight="1">
      <c r="A16" s="2"/>
      <c r="B16" s="4"/>
      <c r="C16" s="138"/>
      <c r="D16" s="68"/>
      <c r="E16" s="139"/>
      <c r="F16" s="4"/>
      <c r="G16" s="23"/>
      <c r="H16" s="23"/>
      <c r="I16" s="30"/>
      <c r="J16" s="25"/>
      <c r="K16" s="14" t="str">
        <f>IF(LEN(Links[[#This Row],[Practitioner]])&gt;0,IF(L16=0,"✅","❎"),"")</f>
        <v/>
      </c>
      <c r="L16" s="13">
        <f>IF(LEN(Links[[#This Row],[Practitioner]])&gt;0,IF(IF(LEN(Links[[#This Row],[Location]])&gt;0,0,1)+IF(LEN(Links[[#This Row],[Effective Date]])&gt;0,0,1)+IF(LEN(Links[[#This Row],[Primary Location]])&gt;0,0,1)=0,0,1),0)</f>
        <v>0</v>
      </c>
    </row>
    <row r="17" spans="1:12">
      <c r="A17" s="2"/>
      <c r="B17" s="4"/>
      <c r="C17" s="138"/>
      <c r="D17" s="68"/>
      <c r="E17" s="139"/>
      <c r="F17" s="4"/>
      <c r="G17" s="23"/>
      <c r="H17" s="23"/>
      <c r="I17" s="30"/>
      <c r="J17" s="25"/>
      <c r="K17" s="14" t="str">
        <f>IF(LEN(Links[[#This Row],[Practitioner]])&gt;0,IF(L17=0,"✅","❎"),"")</f>
        <v/>
      </c>
      <c r="L17" s="13">
        <f>IF(LEN(Links[[#This Row],[Practitioner]])&gt;0,IF(IF(LEN(Links[[#This Row],[Location]])&gt;0,0,1)+IF(LEN(Links[[#This Row],[Effective Date]])&gt;0,0,1)+IF(LEN(Links[[#This Row],[Primary Location]])&gt;0,0,1)=0,0,1),0)</f>
        <v>0</v>
      </c>
    </row>
    <row r="18" spans="1:12" ht="15.75" customHeight="1">
      <c r="A18" s="2"/>
      <c r="B18" s="4"/>
      <c r="C18" s="138"/>
      <c r="D18" s="68"/>
      <c r="E18" s="139"/>
      <c r="F18" s="4"/>
      <c r="G18" s="23"/>
      <c r="H18" s="23"/>
      <c r="I18" s="30"/>
      <c r="J18" s="25"/>
      <c r="K18" s="14" t="str">
        <f>IF(LEN(Links[[#This Row],[Practitioner]])&gt;0,IF(L18=0,"✅","❎"),"")</f>
        <v/>
      </c>
      <c r="L18" s="13">
        <f>IF(LEN(Links[[#This Row],[Practitioner]])&gt;0,IF(IF(LEN(Links[[#This Row],[Location]])&gt;0,0,1)+IF(LEN(Links[[#This Row],[Effective Date]])&gt;0,0,1)+IF(LEN(Links[[#This Row],[Primary Location]])&gt;0,0,1)=0,0,1),0)</f>
        <v>0</v>
      </c>
    </row>
    <row r="19" spans="1:12" ht="15.75" customHeight="1">
      <c r="A19" s="2"/>
      <c r="B19" s="4"/>
      <c r="C19" s="138"/>
      <c r="D19" s="68"/>
      <c r="E19" s="139"/>
      <c r="F19" s="4"/>
      <c r="G19" s="23"/>
      <c r="H19" s="23"/>
      <c r="I19" s="30"/>
      <c r="J19" s="26"/>
      <c r="K19" s="14" t="str">
        <f>IF(LEN(Links[[#This Row],[Practitioner]])&gt;0,IF(L19=0,"✅","❎"),"")</f>
        <v/>
      </c>
      <c r="L19" s="13">
        <f>IF(LEN(Links[[#This Row],[Practitioner]])&gt;0,IF(IF(LEN(Links[[#This Row],[Location]])&gt;0,0,1)+IF(LEN(Links[[#This Row],[Effective Date]])&gt;0,0,1)+IF(LEN(Links[[#This Row],[Primary Location]])&gt;0,0,1)=0,0,1),0)</f>
        <v>0</v>
      </c>
    </row>
    <row r="20" spans="1:12">
      <c r="A20" s="2"/>
      <c r="B20" s="4"/>
      <c r="C20" s="138"/>
      <c r="D20" s="68"/>
      <c r="E20" s="139"/>
      <c r="F20" s="4"/>
      <c r="G20" s="23"/>
      <c r="H20" s="23"/>
      <c r="I20" s="30"/>
      <c r="J20" s="26"/>
      <c r="K20" s="14" t="str">
        <f>IF(LEN(Links[[#This Row],[Practitioner]])&gt;0,IF(L20=0,"✅","❎"),"")</f>
        <v/>
      </c>
      <c r="L20" s="13">
        <f>IF(LEN(Links[[#This Row],[Practitioner]])&gt;0,IF(IF(LEN(Links[[#This Row],[Location]])&gt;0,0,1)+IF(LEN(Links[[#This Row],[Effective Date]])&gt;0,0,1)+IF(LEN(Links[[#This Row],[Primary Location]])&gt;0,0,1)=0,0,1),0)</f>
        <v>0</v>
      </c>
    </row>
    <row r="21" spans="1:12" ht="15.75" customHeight="1">
      <c r="A21" s="2"/>
      <c r="B21" s="4"/>
      <c r="C21" s="138"/>
      <c r="D21" s="68"/>
      <c r="E21" s="139"/>
      <c r="F21" s="4"/>
      <c r="G21" s="23"/>
      <c r="H21" s="23"/>
      <c r="I21" s="30"/>
      <c r="J21" s="26"/>
      <c r="K21" s="14" t="str">
        <f>IF(LEN(Links[[#This Row],[Practitioner]])&gt;0,IF(L21=0,"✅","❎"),"")</f>
        <v/>
      </c>
      <c r="L21" s="13">
        <f>IF(LEN(Links[[#This Row],[Practitioner]])&gt;0,IF(IF(LEN(Links[[#This Row],[Location]])&gt;0,0,1)+IF(LEN(Links[[#This Row],[Effective Date]])&gt;0,0,1)+IF(LEN(Links[[#This Row],[Primary Location]])&gt;0,0,1)=0,0,1),0)</f>
        <v>0</v>
      </c>
    </row>
    <row r="22" spans="1:12" ht="15.75" customHeight="1">
      <c r="A22" s="2"/>
      <c r="B22" s="4"/>
      <c r="C22" s="138"/>
      <c r="D22" s="68"/>
      <c r="E22" s="139"/>
      <c r="F22" s="4"/>
      <c r="G22" s="23"/>
      <c r="H22" s="23"/>
      <c r="I22" s="30"/>
      <c r="J22" s="26"/>
      <c r="K22" s="14" t="str">
        <f>IF(LEN(Links[[#This Row],[Practitioner]])&gt;0,IF(L22=0,"✅","❎"),"")</f>
        <v/>
      </c>
      <c r="L22" s="13">
        <f>IF(LEN(Links[[#This Row],[Practitioner]])&gt;0,IF(IF(LEN(Links[[#This Row],[Location]])&gt;0,0,1)+IF(LEN(Links[[#This Row],[Effective Date]])&gt;0,0,1)+IF(LEN(Links[[#This Row],[Primary Location]])&gt;0,0,1)=0,0,1),0)</f>
        <v>0</v>
      </c>
    </row>
    <row r="23" spans="1:12">
      <c r="A23" s="2"/>
      <c r="B23" s="4"/>
      <c r="C23" s="138"/>
      <c r="D23" s="68"/>
      <c r="E23" s="139"/>
      <c r="F23" s="4"/>
      <c r="G23" s="23"/>
      <c r="H23" s="23"/>
      <c r="I23" s="30"/>
      <c r="J23" s="26"/>
      <c r="K23" s="14" t="str">
        <f>IF(LEN(Links[[#This Row],[Practitioner]])&gt;0,IF(L23=0,"✅","❎"),"")</f>
        <v/>
      </c>
      <c r="L23" s="13">
        <f>IF(LEN(Links[[#This Row],[Practitioner]])&gt;0,IF(IF(LEN(Links[[#This Row],[Location]])&gt;0,0,1)+IF(LEN(Links[[#This Row],[Effective Date]])&gt;0,0,1)+IF(LEN(Links[[#This Row],[Primary Location]])&gt;0,0,1)=0,0,1),0)</f>
        <v>0</v>
      </c>
    </row>
    <row r="24" spans="1:12">
      <c r="A24" s="2"/>
      <c r="B24" s="4"/>
      <c r="C24" s="138"/>
      <c r="D24" s="68"/>
      <c r="E24" s="139"/>
      <c r="F24" s="4"/>
      <c r="G24" s="23"/>
      <c r="H24" s="23"/>
      <c r="I24" s="30"/>
      <c r="J24" s="26"/>
      <c r="K24" s="14" t="str">
        <f>IF(LEN(Links[[#This Row],[Practitioner]])&gt;0,IF(L24=0,"✅","❎"),"")</f>
        <v/>
      </c>
      <c r="L24" s="13">
        <f>IF(LEN(Links[[#This Row],[Practitioner]])&gt;0,IF(IF(LEN(Links[[#This Row],[Location]])&gt;0,0,1)+IF(LEN(Links[[#This Row],[Effective Date]])&gt;0,0,1)+IF(LEN(Links[[#This Row],[Primary Location]])&gt;0,0,1)=0,0,1),0)</f>
        <v>0</v>
      </c>
    </row>
    <row r="25" spans="1:12">
      <c r="A25" s="2"/>
      <c r="B25" s="4"/>
      <c r="C25" s="138"/>
      <c r="D25" s="68"/>
      <c r="E25" s="139"/>
      <c r="F25" s="4"/>
      <c r="G25" s="23"/>
      <c r="H25" s="23"/>
      <c r="I25" s="30"/>
      <c r="J25" s="26"/>
      <c r="K25" s="14" t="str">
        <f>IF(LEN(Links[[#This Row],[Practitioner]])&gt;0,IF(L25=0,"✅","❎"),"")</f>
        <v/>
      </c>
      <c r="L25" s="13">
        <f>IF(LEN(Links[[#This Row],[Practitioner]])&gt;0,IF(IF(LEN(Links[[#This Row],[Location]])&gt;0,0,1)+IF(LEN(Links[[#This Row],[Effective Date]])&gt;0,0,1)+IF(LEN(Links[[#This Row],[Primary Location]])&gt;0,0,1)=0,0,1),0)</f>
        <v>0</v>
      </c>
    </row>
    <row r="26" spans="1:12">
      <c r="A26" s="2"/>
      <c r="B26" s="4"/>
      <c r="C26" s="138"/>
      <c r="D26" s="68"/>
      <c r="E26" s="139"/>
      <c r="F26" s="4"/>
      <c r="G26" s="23"/>
      <c r="H26" s="23"/>
      <c r="I26" s="30"/>
      <c r="J26" s="26"/>
      <c r="K26" s="14" t="str">
        <f>IF(LEN(Links[[#This Row],[Practitioner]])&gt;0,IF(L26=0,"✅","❎"),"")</f>
        <v/>
      </c>
      <c r="L26" s="13">
        <f>IF(LEN(Links[[#This Row],[Practitioner]])&gt;0,IF(IF(LEN(Links[[#This Row],[Location]])&gt;0,0,1)+IF(LEN(Links[[#This Row],[Effective Date]])&gt;0,0,1)+IF(LEN(Links[[#This Row],[Primary Location]])&gt;0,0,1)=0,0,1),0)</f>
        <v>0</v>
      </c>
    </row>
    <row r="27" spans="1:12">
      <c r="A27" s="2"/>
      <c r="B27" s="4"/>
      <c r="C27" s="138"/>
      <c r="D27" s="68"/>
      <c r="E27" s="139"/>
      <c r="F27" s="4"/>
      <c r="G27" s="23"/>
      <c r="H27" s="23"/>
      <c r="I27" s="30"/>
      <c r="J27" s="26"/>
      <c r="K27" s="14" t="str">
        <f>IF(LEN(Links[[#This Row],[Practitioner]])&gt;0,IF(L27=0,"✅","❎"),"")</f>
        <v/>
      </c>
      <c r="L27" s="13">
        <f>IF(LEN(Links[[#This Row],[Practitioner]])&gt;0,IF(IF(LEN(Links[[#This Row],[Location]])&gt;0,0,1)+IF(LEN(Links[[#This Row],[Effective Date]])&gt;0,0,1)+IF(LEN(Links[[#This Row],[Primary Location]])&gt;0,0,1)=0,0,1),0)</f>
        <v>0</v>
      </c>
    </row>
    <row r="28" spans="1:12">
      <c r="A28" s="2"/>
      <c r="B28" s="4"/>
      <c r="C28" s="138"/>
      <c r="D28" s="68"/>
      <c r="E28" s="139"/>
      <c r="F28" s="4"/>
      <c r="G28" s="23"/>
      <c r="H28" s="23"/>
      <c r="I28" s="30"/>
      <c r="J28" s="26"/>
      <c r="K28" s="14" t="str">
        <f>IF(LEN(Links[[#This Row],[Practitioner]])&gt;0,IF(L28=0,"✅","❎"),"")</f>
        <v/>
      </c>
      <c r="L28" s="13">
        <f>IF(LEN(Links[[#This Row],[Practitioner]])&gt;0,IF(IF(LEN(Links[[#This Row],[Location]])&gt;0,0,1)+IF(LEN(Links[[#This Row],[Effective Date]])&gt;0,0,1)+IF(LEN(Links[[#This Row],[Primary Location]])&gt;0,0,1)=0,0,1),0)</f>
        <v>0</v>
      </c>
    </row>
    <row r="29" spans="1:12">
      <c r="A29" s="2"/>
      <c r="B29" s="4"/>
      <c r="C29" s="138"/>
      <c r="D29" s="68"/>
      <c r="E29" s="139"/>
      <c r="F29" s="4"/>
      <c r="G29" s="23"/>
      <c r="H29" s="23"/>
      <c r="I29" s="30"/>
      <c r="J29" s="26"/>
      <c r="K29" s="14" t="str">
        <f>IF(LEN(Links[[#This Row],[Practitioner]])&gt;0,IF(L29=0,"✅","❎"),"")</f>
        <v/>
      </c>
      <c r="L29" s="13">
        <f>IF(LEN(Links[[#This Row],[Practitioner]])&gt;0,IF(IF(LEN(Links[[#This Row],[Location]])&gt;0,0,1)+IF(LEN(Links[[#This Row],[Effective Date]])&gt;0,0,1)+IF(LEN(Links[[#This Row],[Primary Location]])&gt;0,0,1)=0,0,1),0)</f>
        <v>0</v>
      </c>
    </row>
    <row r="30" spans="1:12">
      <c r="A30" s="2"/>
      <c r="B30" s="4"/>
      <c r="C30" s="138"/>
      <c r="D30" s="68"/>
      <c r="E30" s="139"/>
      <c r="F30" s="4"/>
      <c r="G30" s="23"/>
      <c r="H30" s="23"/>
      <c r="I30" s="30"/>
      <c r="J30" s="26"/>
      <c r="K30" s="14" t="str">
        <f>IF(LEN(Links[[#This Row],[Practitioner]])&gt;0,IF(L30=0,"✅","❎"),"")</f>
        <v/>
      </c>
      <c r="L30" s="13">
        <f>IF(LEN(Links[[#This Row],[Practitioner]])&gt;0,IF(IF(LEN(Links[[#This Row],[Location]])&gt;0,0,1)+IF(LEN(Links[[#This Row],[Effective Date]])&gt;0,0,1)+IF(LEN(Links[[#This Row],[Primary Location]])&gt;0,0,1)=0,0,1),0)</f>
        <v>0</v>
      </c>
    </row>
    <row r="31" spans="1:12">
      <c r="A31" s="2"/>
      <c r="B31" s="4"/>
      <c r="C31" s="138"/>
      <c r="D31" s="68"/>
      <c r="E31" s="139"/>
      <c r="F31" s="4"/>
      <c r="G31" s="23"/>
      <c r="H31" s="23"/>
      <c r="I31" s="30"/>
      <c r="J31" s="26"/>
      <c r="K31" s="14" t="str">
        <f>IF(LEN(Links[[#This Row],[Practitioner]])&gt;0,IF(L31=0,"✅","❎"),"")</f>
        <v/>
      </c>
      <c r="L31" s="13">
        <f>IF(LEN(Links[[#This Row],[Practitioner]])&gt;0,IF(IF(LEN(Links[[#This Row],[Location]])&gt;0,0,1)+IF(LEN(Links[[#This Row],[Effective Date]])&gt;0,0,1)+IF(LEN(Links[[#This Row],[Primary Location]])&gt;0,0,1)=0,0,1),0)</f>
        <v>0</v>
      </c>
    </row>
    <row r="32" spans="1:12">
      <c r="A32" s="2"/>
      <c r="B32" s="4"/>
      <c r="C32" s="138"/>
      <c r="D32" s="68"/>
      <c r="E32" s="139"/>
      <c r="F32" s="4"/>
      <c r="G32" s="23"/>
      <c r="H32" s="23"/>
      <c r="I32" s="30"/>
      <c r="J32" s="26"/>
      <c r="K32" s="14" t="str">
        <f>IF(LEN(Links[[#This Row],[Practitioner]])&gt;0,IF(L32=0,"✅","❎"),"")</f>
        <v/>
      </c>
      <c r="L32" s="13">
        <f>IF(LEN(Links[[#This Row],[Practitioner]])&gt;0,IF(IF(LEN(Links[[#This Row],[Location]])&gt;0,0,1)+IF(LEN(Links[[#This Row],[Effective Date]])&gt;0,0,1)+IF(LEN(Links[[#This Row],[Primary Location]])&gt;0,0,1)=0,0,1),0)</f>
        <v>0</v>
      </c>
    </row>
    <row r="33" spans="1:12">
      <c r="A33" s="2"/>
      <c r="B33" s="4"/>
      <c r="C33" s="138"/>
      <c r="D33" s="68"/>
      <c r="E33" s="139"/>
      <c r="F33" s="4"/>
      <c r="G33" s="23"/>
      <c r="H33" s="23"/>
      <c r="I33" s="30"/>
      <c r="J33" s="26"/>
      <c r="K33" s="14" t="str">
        <f>IF(LEN(Links[[#This Row],[Practitioner]])&gt;0,IF(L33=0,"✅","❎"),"")</f>
        <v/>
      </c>
      <c r="L33" s="13">
        <f>IF(LEN(Links[[#This Row],[Practitioner]])&gt;0,IF(IF(LEN(Links[[#This Row],[Location]])&gt;0,0,1)+IF(LEN(Links[[#This Row],[Effective Date]])&gt;0,0,1)+IF(LEN(Links[[#This Row],[Primary Location]])&gt;0,0,1)=0,0,1),0)</f>
        <v>0</v>
      </c>
    </row>
    <row r="34" spans="1:12" ht="15.75" customHeight="1">
      <c r="A34" s="2"/>
      <c r="B34" s="4"/>
      <c r="C34" s="138"/>
      <c r="D34" s="68"/>
      <c r="E34" s="139"/>
      <c r="F34" s="4"/>
      <c r="G34" s="23"/>
      <c r="H34" s="23"/>
      <c r="I34" s="30"/>
      <c r="J34" s="26"/>
      <c r="K34" s="14" t="str">
        <f>IF(LEN(Links[[#This Row],[Practitioner]])&gt;0,IF(L34=0,"✅","❎"),"")</f>
        <v/>
      </c>
      <c r="L34" s="13">
        <f>IF(LEN(Links[[#This Row],[Practitioner]])&gt;0,IF(IF(LEN(Links[[#This Row],[Location]])&gt;0,0,1)+IF(LEN(Links[[#This Row],[Effective Date]])&gt;0,0,1)+IF(LEN(Links[[#This Row],[Primary Location]])&gt;0,0,1)=0,0,1),0)</f>
        <v>0</v>
      </c>
    </row>
    <row r="35" spans="1:12" ht="15.75" customHeight="1">
      <c r="A35" s="2"/>
      <c r="B35" s="4"/>
      <c r="C35" s="138"/>
      <c r="D35" s="68"/>
      <c r="E35" s="139"/>
      <c r="F35" s="4"/>
      <c r="G35" s="23"/>
      <c r="H35" s="23"/>
      <c r="I35" s="30"/>
      <c r="J35" s="26"/>
      <c r="K35" s="14" t="str">
        <f>IF(LEN(Links[[#This Row],[Practitioner]])&gt;0,IF(L35=0,"✅","❎"),"")</f>
        <v/>
      </c>
      <c r="L35" s="13">
        <f>IF(LEN(Links[[#This Row],[Practitioner]])&gt;0,IF(IF(LEN(Links[[#This Row],[Location]])&gt;0,0,1)+IF(LEN(Links[[#This Row],[Effective Date]])&gt;0,0,1)+IF(LEN(Links[[#This Row],[Primary Location]])&gt;0,0,1)=0,0,1),0)</f>
        <v>0</v>
      </c>
    </row>
    <row r="36" spans="1:12">
      <c r="A36" s="2"/>
      <c r="B36" s="4"/>
      <c r="C36" s="138"/>
      <c r="D36" s="68"/>
      <c r="E36" s="139"/>
      <c r="F36" s="4"/>
      <c r="G36" s="23"/>
      <c r="H36" s="23"/>
      <c r="I36" s="30"/>
      <c r="J36" s="26"/>
      <c r="K36" s="14" t="str">
        <f>IF(LEN(Links[[#This Row],[Practitioner]])&gt;0,IF(L36=0,"✅","❎"),"")</f>
        <v/>
      </c>
      <c r="L36" s="13">
        <f>IF(LEN(Links[[#This Row],[Practitioner]])&gt;0,IF(IF(LEN(Links[[#This Row],[Location]])&gt;0,0,1)+IF(LEN(Links[[#This Row],[Effective Date]])&gt;0,0,1)+IF(LEN(Links[[#This Row],[Primary Location]])&gt;0,0,1)=0,0,1),0)</f>
        <v>0</v>
      </c>
    </row>
    <row r="37" spans="1:12">
      <c r="A37" s="2"/>
      <c r="B37" s="4"/>
      <c r="C37" s="138"/>
      <c r="D37" s="68"/>
      <c r="E37" s="139"/>
      <c r="F37" s="4"/>
      <c r="G37" s="23"/>
      <c r="H37" s="23"/>
      <c r="I37" s="30"/>
      <c r="J37" s="26"/>
      <c r="K37" s="14" t="str">
        <f>IF(LEN(Links[[#This Row],[Practitioner]])&gt;0,IF(L37=0,"✅","❎"),"")</f>
        <v/>
      </c>
      <c r="L37" s="13">
        <f>IF(LEN(Links[[#This Row],[Practitioner]])&gt;0,IF(IF(LEN(Links[[#This Row],[Location]])&gt;0,0,1)+IF(LEN(Links[[#This Row],[Effective Date]])&gt;0,0,1)+IF(LEN(Links[[#This Row],[Primary Location]])&gt;0,0,1)=0,0,1),0)</f>
        <v>0</v>
      </c>
    </row>
    <row r="38" spans="1:12">
      <c r="A38" s="2"/>
      <c r="B38" s="4"/>
      <c r="C38" s="138"/>
      <c r="D38" s="68"/>
      <c r="E38" s="139"/>
      <c r="F38" s="4"/>
      <c r="G38" s="23"/>
      <c r="H38" s="23"/>
      <c r="I38" s="30"/>
      <c r="J38" s="26"/>
      <c r="K38" s="14" t="str">
        <f>IF(LEN(Links[[#This Row],[Practitioner]])&gt;0,IF(L38=0,"✅","❎"),"")</f>
        <v/>
      </c>
      <c r="L38" s="13">
        <f>IF(LEN(Links[[#This Row],[Practitioner]])&gt;0,IF(IF(LEN(Links[[#This Row],[Location]])&gt;0,0,1)+IF(LEN(Links[[#This Row],[Effective Date]])&gt;0,0,1)+IF(LEN(Links[[#This Row],[Primary Location]])&gt;0,0,1)=0,0,1),0)</f>
        <v>0</v>
      </c>
    </row>
    <row r="39" spans="1:12">
      <c r="A39" s="2"/>
      <c r="B39" s="4"/>
      <c r="C39" s="138"/>
      <c r="D39" s="68"/>
      <c r="E39" s="139"/>
      <c r="F39" s="4"/>
      <c r="G39" s="23"/>
      <c r="H39" s="23"/>
      <c r="I39" s="30"/>
      <c r="J39" s="26"/>
      <c r="K39" s="14" t="str">
        <f>IF(LEN(Links[[#This Row],[Practitioner]])&gt;0,IF(L39=0,"✅","❎"),"")</f>
        <v/>
      </c>
      <c r="L39" s="13">
        <f>IF(LEN(Links[[#This Row],[Practitioner]])&gt;0,IF(IF(LEN(Links[[#This Row],[Location]])&gt;0,0,1)+IF(LEN(Links[[#This Row],[Effective Date]])&gt;0,0,1)+IF(LEN(Links[[#This Row],[Primary Location]])&gt;0,0,1)=0,0,1),0)</f>
        <v>0</v>
      </c>
    </row>
    <row r="40" spans="1:12">
      <c r="A40" s="2"/>
      <c r="B40" s="4"/>
      <c r="C40" s="138"/>
      <c r="D40" s="68"/>
      <c r="E40" s="139"/>
      <c r="F40" s="4"/>
      <c r="G40" s="23"/>
      <c r="H40" s="23"/>
      <c r="I40" s="30"/>
      <c r="J40" s="26"/>
      <c r="K40" s="14" t="str">
        <f>IF(LEN(Links[[#This Row],[Practitioner]])&gt;0,IF(L40=0,"✅","❎"),"")</f>
        <v/>
      </c>
      <c r="L40" s="13">
        <f>IF(LEN(Links[[#This Row],[Practitioner]])&gt;0,IF(IF(LEN(Links[[#This Row],[Location]])&gt;0,0,1)+IF(LEN(Links[[#This Row],[Effective Date]])&gt;0,0,1)+IF(LEN(Links[[#This Row],[Primary Location]])&gt;0,0,1)=0,0,1),0)</f>
        <v>0</v>
      </c>
    </row>
    <row r="41" spans="1:12">
      <c r="A41" s="2"/>
      <c r="B41" s="4"/>
      <c r="C41" s="138"/>
      <c r="D41" s="68"/>
      <c r="E41" s="139"/>
      <c r="F41" s="4"/>
      <c r="G41" s="23"/>
      <c r="H41" s="23"/>
      <c r="I41" s="30"/>
      <c r="J41" s="26"/>
      <c r="K41" s="14" t="str">
        <f>IF(LEN(Links[[#This Row],[Practitioner]])&gt;0,IF(L41=0,"✅","❎"),"")</f>
        <v/>
      </c>
      <c r="L41" s="13">
        <f>IF(LEN(Links[[#This Row],[Practitioner]])&gt;0,IF(IF(LEN(Links[[#This Row],[Location]])&gt;0,0,1)+IF(LEN(Links[[#This Row],[Effective Date]])&gt;0,0,1)+IF(LEN(Links[[#This Row],[Primary Location]])&gt;0,0,1)=0,0,1),0)</f>
        <v>0</v>
      </c>
    </row>
    <row r="42" spans="1:12">
      <c r="A42" s="2"/>
      <c r="B42" s="4"/>
      <c r="C42" s="138"/>
      <c r="D42" s="68"/>
      <c r="E42" s="139"/>
      <c r="F42" s="4"/>
      <c r="G42" s="23"/>
      <c r="H42" s="23"/>
      <c r="I42" s="30"/>
      <c r="J42" s="26"/>
      <c r="K42" s="14" t="str">
        <f>IF(LEN(Links[[#This Row],[Practitioner]])&gt;0,IF(L42=0,"✅","❎"),"")</f>
        <v/>
      </c>
      <c r="L42" s="13">
        <f>IF(LEN(Links[[#This Row],[Practitioner]])&gt;0,IF(IF(LEN(Links[[#This Row],[Location]])&gt;0,0,1)+IF(LEN(Links[[#This Row],[Effective Date]])&gt;0,0,1)+IF(LEN(Links[[#This Row],[Primary Location]])&gt;0,0,1)=0,0,1),0)</f>
        <v>0</v>
      </c>
    </row>
    <row r="43" spans="1:12">
      <c r="A43" s="2"/>
      <c r="B43" s="4"/>
      <c r="C43" s="138"/>
      <c r="D43" s="68"/>
      <c r="E43" s="139"/>
      <c r="F43" s="4"/>
      <c r="G43" s="23"/>
      <c r="H43" s="23"/>
      <c r="I43" s="30"/>
      <c r="J43" s="26"/>
      <c r="K43" s="14" t="str">
        <f>IF(LEN(Links[[#This Row],[Practitioner]])&gt;0,IF(L43=0,"✅","❎"),"")</f>
        <v/>
      </c>
      <c r="L43" s="13">
        <f>IF(LEN(Links[[#This Row],[Practitioner]])&gt;0,IF(IF(LEN(Links[[#This Row],[Location]])&gt;0,0,1)+IF(LEN(Links[[#This Row],[Effective Date]])&gt;0,0,1)+IF(LEN(Links[[#This Row],[Primary Location]])&gt;0,0,1)=0,0,1),0)</f>
        <v>0</v>
      </c>
    </row>
    <row r="44" spans="1:12">
      <c r="A44" s="2"/>
      <c r="B44" s="4"/>
      <c r="C44" s="138"/>
      <c r="D44" s="68"/>
      <c r="E44" s="139"/>
      <c r="F44" s="4"/>
      <c r="G44" s="23"/>
      <c r="H44" s="23"/>
      <c r="I44" s="30"/>
      <c r="J44" s="26"/>
      <c r="K44" s="14" t="str">
        <f>IF(LEN(Links[[#This Row],[Practitioner]])&gt;0,IF(L44=0,"✅","❎"),"")</f>
        <v/>
      </c>
      <c r="L44" s="13">
        <f>IF(LEN(Links[[#This Row],[Practitioner]])&gt;0,IF(IF(LEN(Links[[#This Row],[Location]])&gt;0,0,1)+IF(LEN(Links[[#This Row],[Effective Date]])&gt;0,0,1)+IF(LEN(Links[[#This Row],[Primary Location]])&gt;0,0,1)=0,0,1),0)</f>
        <v>0</v>
      </c>
    </row>
    <row r="45" spans="1:12">
      <c r="A45" s="2"/>
      <c r="B45" s="4"/>
      <c r="C45" s="138"/>
      <c r="D45" s="68"/>
      <c r="E45" s="139"/>
      <c r="F45" s="4"/>
      <c r="G45" s="23"/>
      <c r="H45" s="23"/>
      <c r="I45" s="30"/>
      <c r="J45" s="26"/>
      <c r="K45" s="14" t="str">
        <f>IF(LEN(Links[[#This Row],[Practitioner]])&gt;0,IF(L45=0,"✅","❎"),"")</f>
        <v/>
      </c>
      <c r="L45" s="13">
        <f>IF(LEN(Links[[#This Row],[Practitioner]])&gt;0,IF(IF(LEN(Links[[#This Row],[Location]])&gt;0,0,1)+IF(LEN(Links[[#This Row],[Effective Date]])&gt;0,0,1)+IF(LEN(Links[[#This Row],[Primary Location]])&gt;0,0,1)=0,0,1),0)</f>
        <v>0</v>
      </c>
    </row>
    <row r="46" spans="1:12">
      <c r="A46" s="2" t="s">
        <v>94</v>
      </c>
      <c r="B46" s="4"/>
      <c r="C46" s="138"/>
      <c r="D46" s="68"/>
      <c r="E46" s="139"/>
      <c r="F46" s="4"/>
      <c r="G46" s="23"/>
      <c r="H46" s="23"/>
      <c r="I46" s="30"/>
      <c r="J46" s="26"/>
      <c r="K46" s="14" t="str">
        <f>IF(LEN(Links[[#This Row],[Practitioner]])&gt;0,IF(L46=0,"✅","❎"),"")</f>
        <v/>
      </c>
      <c r="L46" s="13">
        <f>IF(LEN(Links[[#This Row],[Practitioner]])&gt;0,IF(IF(LEN(Links[[#This Row],[Location]])&gt;0,0,1)+IF(LEN(Links[[#This Row],[Effective Date]])&gt;0,0,1)+IF(LEN(Links[[#This Row],[Primary Location]])&gt;0,0,1)=0,0,1),0)</f>
        <v>0</v>
      </c>
    </row>
    <row r="47" spans="1:12">
      <c r="A47" s="2"/>
      <c r="B47" s="4"/>
      <c r="C47" s="138"/>
      <c r="D47" s="68"/>
      <c r="E47" s="139"/>
      <c r="F47" s="4"/>
      <c r="G47" s="23"/>
      <c r="H47" s="23"/>
      <c r="I47" s="30"/>
      <c r="J47" s="26"/>
      <c r="K47" s="14" t="str">
        <f>IF(LEN(Links[[#This Row],[Practitioner]])&gt;0,IF(L47=0,"✅","❎"),"")</f>
        <v/>
      </c>
      <c r="L47" s="13">
        <f>IF(LEN(Links[[#This Row],[Practitioner]])&gt;0,IF(IF(LEN(Links[[#This Row],[Location]])&gt;0,0,1)+IF(LEN(Links[[#This Row],[Effective Date]])&gt;0,0,1)+IF(LEN(Links[[#This Row],[Primary Location]])&gt;0,0,1)=0,0,1),0)</f>
        <v>0</v>
      </c>
    </row>
    <row r="48" spans="1:12">
      <c r="A48" s="2"/>
      <c r="B48" s="4"/>
      <c r="C48" s="138"/>
      <c r="D48" s="68"/>
      <c r="E48" s="139"/>
      <c r="F48" s="4"/>
      <c r="G48" s="23"/>
      <c r="H48" s="23"/>
      <c r="I48" s="30"/>
      <c r="J48" s="26"/>
      <c r="K48" s="14" t="str">
        <f>IF(LEN(Links[[#This Row],[Practitioner]])&gt;0,IF(L48=0,"✅","❎"),"")</f>
        <v/>
      </c>
      <c r="L48" s="13">
        <f>IF(LEN(Links[[#This Row],[Practitioner]])&gt;0,IF(IF(LEN(Links[[#This Row],[Location]])&gt;0,0,1)+IF(LEN(Links[[#This Row],[Effective Date]])&gt;0,0,1)+IF(LEN(Links[[#This Row],[Primary Location]])&gt;0,0,1)=0,0,1),0)</f>
        <v>0</v>
      </c>
    </row>
    <row r="49" spans="1:12">
      <c r="A49" s="2"/>
      <c r="B49" s="4"/>
      <c r="C49" s="138"/>
      <c r="D49" s="68"/>
      <c r="E49" s="139"/>
      <c r="F49" s="4"/>
      <c r="G49" s="23"/>
      <c r="H49" s="23"/>
      <c r="I49" s="30"/>
      <c r="J49" s="26"/>
      <c r="K49" s="14" t="str">
        <f>IF(LEN(Links[[#This Row],[Practitioner]])&gt;0,IF(L49=0,"✅","❎"),"")</f>
        <v/>
      </c>
      <c r="L49" s="13">
        <f>IF(LEN(Links[[#This Row],[Practitioner]])&gt;0,IF(IF(LEN(Links[[#This Row],[Location]])&gt;0,0,1)+IF(LEN(Links[[#This Row],[Effective Date]])&gt;0,0,1)+IF(LEN(Links[[#This Row],[Primary Location]])&gt;0,0,1)=0,0,1),0)</f>
        <v>0</v>
      </c>
    </row>
    <row r="50" spans="1:12">
      <c r="A50" s="2"/>
      <c r="B50" s="4"/>
      <c r="C50" s="138"/>
      <c r="D50" s="68"/>
      <c r="E50" s="139"/>
      <c r="F50" s="4"/>
      <c r="G50" s="23"/>
      <c r="H50" s="23"/>
      <c r="I50" s="30"/>
      <c r="J50" s="26"/>
      <c r="K50" s="14" t="str">
        <f>IF(LEN(Links[[#This Row],[Practitioner]])&gt;0,IF(L50=0,"✅","❎"),"")</f>
        <v/>
      </c>
      <c r="L50" s="13">
        <f>IF(LEN(Links[[#This Row],[Practitioner]])&gt;0,IF(IF(LEN(Links[[#This Row],[Location]])&gt;0,0,1)+IF(LEN(Links[[#This Row],[Effective Date]])&gt;0,0,1)+IF(LEN(Links[[#This Row],[Primary Location]])&gt;0,0,1)=0,0,1),0)</f>
        <v>0</v>
      </c>
    </row>
    <row r="51" spans="1:12">
      <c r="A51" s="2"/>
      <c r="B51" s="4"/>
      <c r="C51" s="138"/>
      <c r="D51" s="68"/>
      <c r="E51" s="139"/>
      <c r="F51" s="4"/>
      <c r="G51" s="23"/>
      <c r="H51" s="23"/>
      <c r="I51" s="30"/>
      <c r="J51" s="26"/>
      <c r="K51" s="14" t="str">
        <f>IF(LEN(Links[[#This Row],[Practitioner]])&gt;0,IF(L51=0,"✅","❎"),"")</f>
        <v/>
      </c>
      <c r="L51" s="13">
        <f>IF(LEN(Links[[#This Row],[Practitioner]])&gt;0,IF(IF(LEN(Links[[#This Row],[Location]])&gt;0,0,1)+IF(LEN(Links[[#This Row],[Effective Date]])&gt;0,0,1)+IF(LEN(Links[[#This Row],[Primary Location]])&gt;0,0,1)=0,0,1),0)</f>
        <v>0</v>
      </c>
    </row>
    <row r="52" spans="1:12">
      <c r="A52" s="2"/>
      <c r="B52" s="4"/>
      <c r="C52" s="138"/>
      <c r="D52" s="68"/>
      <c r="E52" s="139"/>
      <c r="F52" s="4"/>
      <c r="G52" s="23"/>
      <c r="H52" s="23"/>
      <c r="I52" s="30"/>
      <c r="J52" s="26"/>
      <c r="K52" s="14" t="str">
        <f>IF(LEN(Links[[#This Row],[Practitioner]])&gt;0,IF(L52=0,"✅","❎"),"")</f>
        <v/>
      </c>
      <c r="L52" s="13">
        <f>IF(LEN(Links[[#This Row],[Practitioner]])&gt;0,IF(IF(LEN(Links[[#This Row],[Location]])&gt;0,0,1)+IF(LEN(Links[[#This Row],[Effective Date]])&gt;0,0,1)+IF(LEN(Links[[#This Row],[Primary Location]])&gt;0,0,1)=0,0,1),0)</f>
        <v>0</v>
      </c>
    </row>
    <row r="53" spans="1:12">
      <c r="A53" s="2"/>
      <c r="B53" s="4"/>
      <c r="C53" s="138"/>
      <c r="D53" s="68"/>
      <c r="E53" s="139"/>
      <c r="F53" s="4"/>
      <c r="G53" s="23"/>
      <c r="H53" s="23"/>
      <c r="I53" s="30"/>
      <c r="J53" s="26"/>
      <c r="K53" s="14" t="str">
        <f>IF(LEN(Links[[#This Row],[Practitioner]])&gt;0,IF(L53=0,"✅","❎"),"")</f>
        <v/>
      </c>
      <c r="L53" s="13">
        <f>IF(LEN(Links[[#This Row],[Practitioner]])&gt;0,IF(IF(LEN(Links[[#This Row],[Location]])&gt;0,0,1)+IF(LEN(Links[[#This Row],[Effective Date]])&gt;0,0,1)+IF(LEN(Links[[#This Row],[Primary Location]])&gt;0,0,1)=0,0,1),0)</f>
        <v>0</v>
      </c>
    </row>
    <row r="54" spans="1:12">
      <c r="A54" s="2"/>
      <c r="B54" s="4"/>
      <c r="C54" s="138"/>
      <c r="D54" s="68"/>
      <c r="E54" s="139"/>
      <c r="F54" s="4"/>
      <c r="G54" s="23"/>
      <c r="H54" s="23"/>
      <c r="I54" s="30"/>
      <c r="J54" s="26"/>
      <c r="K54" s="14" t="str">
        <f>IF(LEN(Links[[#This Row],[Practitioner]])&gt;0,IF(L54=0,"✅","❎"),"")</f>
        <v/>
      </c>
      <c r="L54" s="13">
        <f>IF(LEN(Links[[#This Row],[Practitioner]])&gt;0,IF(IF(LEN(Links[[#This Row],[Location]])&gt;0,0,1)+IF(LEN(Links[[#This Row],[Effective Date]])&gt;0,0,1)+IF(LEN(Links[[#This Row],[Primary Location]])&gt;0,0,1)=0,0,1),0)</f>
        <v>0</v>
      </c>
    </row>
    <row r="55" spans="1:12">
      <c r="A55" s="2"/>
      <c r="B55" s="4"/>
      <c r="C55" s="138"/>
      <c r="D55" s="68"/>
      <c r="E55" s="139"/>
      <c r="F55" s="4"/>
      <c r="G55" s="23"/>
      <c r="H55" s="23"/>
      <c r="I55" s="30"/>
      <c r="J55" s="26"/>
      <c r="K55" s="14" t="str">
        <f>IF(LEN(Links[[#This Row],[Practitioner]])&gt;0,IF(L55=0,"✅","❎"),"")</f>
        <v/>
      </c>
      <c r="L55" s="13">
        <f>IF(LEN(Links[[#This Row],[Practitioner]])&gt;0,IF(IF(LEN(Links[[#This Row],[Location]])&gt;0,0,1)+IF(LEN(Links[[#This Row],[Effective Date]])&gt;0,0,1)+IF(LEN(Links[[#This Row],[Primary Location]])&gt;0,0,1)=0,0,1),0)</f>
        <v>0</v>
      </c>
    </row>
    <row r="56" spans="1:12">
      <c r="A56" s="2"/>
      <c r="B56" s="4"/>
      <c r="C56" s="138"/>
      <c r="D56" s="68"/>
      <c r="E56" s="139"/>
      <c r="F56" s="4"/>
      <c r="G56" s="23"/>
      <c r="H56" s="23"/>
      <c r="I56" s="30"/>
      <c r="J56" s="26"/>
      <c r="K56" s="14" t="str">
        <f>IF(LEN(Links[[#This Row],[Practitioner]])&gt;0,IF(L56=0,"✅","❎"),"")</f>
        <v/>
      </c>
      <c r="L56" s="13">
        <f>IF(LEN(Links[[#This Row],[Practitioner]])&gt;0,IF(IF(LEN(Links[[#This Row],[Location]])&gt;0,0,1)+IF(LEN(Links[[#This Row],[Effective Date]])&gt;0,0,1)+IF(LEN(Links[[#This Row],[Primary Location]])&gt;0,0,1)=0,0,1),0)</f>
        <v>0</v>
      </c>
    </row>
    <row r="57" spans="1:12">
      <c r="A57" s="2"/>
      <c r="B57" s="4"/>
      <c r="C57" s="138"/>
      <c r="D57" s="68"/>
      <c r="E57" s="139"/>
      <c r="F57" s="4"/>
      <c r="G57" s="23"/>
      <c r="H57" s="23"/>
      <c r="I57" s="30"/>
      <c r="J57" s="26"/>
      <c r="K57" s="14" t="str">
        <f>IF(LEN(Links[[#This Row],[Practitioner]])&gt;0,IF(L57=0,"✅","❎"),"")</f>
        <v/>
      </c>
      <c r="L57" s="13">
        <f>IF(LEN(Links[[#This Row],[Practitioner]])&gt;0,IF(IF(LEN(Links[[#This Row],[Location]])&gt;0,0,1)+IF(LEN(Links[[#This Row],[Effective Date]])&gt;0,0,1)+IF(LEN(Links[[#This Row],[Primary Location]])&gt;0,0,1)=0,0,1),0)</f>
        <v>0</v>
      </c>
    </row>
    <row r="58" spans="1:12">
      <c r="A58" s="2"/>
      <c r="B58" s="4"/>
      <c r="C58" s="138"/>
      <c r="D58" s="68"/>
      <c r="E58" s="139"/>
      <c r="F58" s="4"/>
      <c r="G58" s="23"/>
      <c r="H58" s="23"/>
      <c r="I58" s="30"/>
      <c r="J58" s="26"/>
      <c r="K58" s="14" t="str">
        <f>IF(LEN(Links[[#This Row],[Practitioner]])&gt;0,IF(L58=0,"✅","❎"),"")</f>
        <v/>
      </c>
      <c r="L58" s="13">
        <f>IF(LEN(Links[[#This Row],[Practitioner]])&gt;0,IF(IF(LEN(Links[[#This Row],[Location]])&gt;0,0,1)+IF(LEN(Links[[#This Row],[Effective Date]])&gt;0,0,1)+IF(LEN(Links[[#This Row],[Primary Location]])&gt;0,0,1)=0,0,1),0)</f>
        <v>0</v>
      </c>
    </row>
    <row r="59" spans="1:12">
      <c r="A59" s="2"/>
      <c r="B59" s="4"/>
      <c r="C59" s="138"/>
      <c r="D59" s="68"/>
      <c r="E59" s="139"/>
      <c r="F59" s="4"/>
      <c r="G59" s="23"/>
      <c r="H59" s="23"/>
      <c r="I59" s="30"/>
      <c r="J59" s="26"/>
      <c r="K59" s="14" t="str">
        <f>IF(LEN(Links[[#This Row],[Practitioner]])&gt;0,IF(L59=0,"✅","❎"),"")</f>
        <v/>
      </c>
      <c r="L59" s="13">
        <f>IF(LEN(Links[[#This Row],[Practitioner]])&gt;0,IF(IF(LEN(Links[[#This Row],[Location]])&gt;0,0,1)+IF(LEN(Links[[#This Row],[Effective Date]])&gt;0,0,1)+IF(LEN(Links[[#This Row],[Primary Location]])&gt;0,0,1)=0,0,1),0)</f>
        <v>0</v>
      </c>
    </row>
    <row r="60" spans="1:12">
      <c r="A60" s="2"/>
      <c r="B60" s="4"/>
      <c r="C60" s="138"/>
      <c r="D60" s="68"/>
      <c r="E60" s="139"/>
      <c r="F60" s="4"/>
      <c r="G60" s="23"/>
      <c r="H60" s="23"/>
      <c r="I60" s="30"/>
      <c r="J60" s="26"/>
      <c r="K60" s="14" t="str">
        <f>IF(LEN(Links[[#This Row],[Practitioner]])&gt;0,IF(L60=0,"✅","❎"),"")</f>
        <v/>
      </c>
      <c r="L60" s="13">
        <f>IF(LEN(Links[[#This Row],[Practitioner]])&gt;0,IF(IF(LEN(Links[[#This Row],[Location]])&gt;0,0,1)+IF(LEN(Links[[#This Row],[Effective Date]])&gt;0,0,1)+IF(LEN(Links[[#This Row],[Primary Location]])&gt;0,0,1)=0,0,1),0)</f>
        <v>0</v>
      </c>
    </row>
    <row r="61" spans="1:12">
      <c r="A61" s="2"/>
      <c r="B61" s="4"/>
      <c r="C61" s="138"/>
      <c r="D61" s="68"/>
      <c r="E61" s="139"/>
      <c r="F61" s="4"/>
      <c r="G61" s="23"/>
      <c r="H61" s="23"/>
      <c r="I61" s="30"/>
      <c r="J61" s="26"/>
      <c r="K61" s="14" t="str">
        <f>IF(LEN(Links[[#This Row],[Practitioner]])&gt;0,IF(L61=0,"✅","❎"),"")</f>
        <v/>
      </c>
      <c r="L61" s="13">
        <f>IF(LEN(Links[[#This Row],[Practitioner]])&gt;0,IF(IF(LEN(Links[[#This Row],[Location]])&gt;0,0,1)+IF(LEN(Links[[#This Row],[Effective Date]])&gt;0,0,1)+IF(LEN(Links[[#This Row],[Primary Location]])&gt;0,0,1)=0,0,1),0)</f>
        <v>0</v>
      </c>
    </row>
    <row r="62" spans="1:12">
      <c r="A62" s="2"/>
      <c r="B62" s="4"/>
      <c r="C62" s="138"/>
      <c r="D62" s="68"/>
      <c r="E62" s="139"/>
      <c r="F62" s="4"/>
      <c r="G62" s="23"/>
      <c r="H62" s="23"/>
      <c r="I62" s="30"/>
      <c r="J62" s="26"/>
      <c r="K62" s="14" t="str">
        <f>IF(LEN(Links[[#This Row],[Practitioner]])&gt;0,IF(L62=0,"✅","❎"),"")</f>
        <v/>
      </c>
      <c r="L62" s="13">
        <f>IF(LEN(Links[[#This Row],[Practitioner]])&gt;0,IF(IF(LEN(Links[[#This Row],[Location]])&gt;0,0,1)+IF(LEN(Links[[#This Row],[Effective Date]])&gt;0,0,1)+IF(LEN(Links[[#This Row],[Primary Location]])&gt;0,0,1)=0,0,1),0)</f>
        <v>0</v>
      </c>
    </row>
    <row r="63" spans="1:12">
      <c r="A63" s="2"/>
      <c r="B63" s="4"/>
      <c r="C63" s="138"/>
      <c r="D63" s="68"/>
      <c r="E63" s="139"/>
      <c r="F63" s="4"/>
      <c r="G63" s="23"/>
      <c r="H63" s="23"/>
      <c r="I63" s="30"/>
      <c r="J63" s="26"/>
      <c r="K63" s="14" t="str">
        <f>IF(LEN(Links[[#This Row],[Practitioner]])&gt;0,IF(L63=0,"✅","❎"),"")</f>
        <v/>
      </c>
      <c r="L63" s="13">
        <f>IF(LEN(Links[[#This Row],[Practitioner]])&gt;0,IF(IF(LEN(Links[[#This Row],[Location]])&gt;0,0,1)+IF(LEN(Links[[#This Row],[Effective Date]])&gt;0,0,1)+IF(LEN(Links[[#This Row],[Primary Location]])&gt;0,0,1)=0,0,1),0)</f>
        <v>0</v>
      </c>
    </row>
    <row r="64" spans="1:12">
      <c r="A64" s="2"/>
      <c r="B64" s="4"/>
      <c r="C64" s="138"/>
      <c r="D64" s="68"/>
      <c r="E64" s="139"/>
      <c r="F64" s="4"/>
      <c r="G64" s="23"/>
      <c r="H64" s="23"/>
      <c r="I64" s="30"/>
      <c r="J64" s="26"/>
      <c r="K64" s="14" t="str">
        <f>IF(LEN(Links[[#This Row],[Practitioner]])&gt;0,IF(L64=0,"✅","❎"),"")</f>
        <v/>
      </c>
      <c r="L64" s="13">
        <f>IF(LEN(Links[[#This Row],[Practitioner]])&gt;0,IF(IF(LEN(Links[[#This Row],[Location]])&gt;0,0,1)+IF(LEN(Links[[#This Row],[Effective Date]])&gt;0,0,1)+IF(LEN(Links[[#This Row],[Primary Location]])&gt;0,0,1)=0,0,1),0)</f>
        <v>0</v>
      </c>
    </row>
    <row r="65" spans="1:12">
      <c r="A65" s="2"/>
      <c r="B65" s="4"/>
      <c r="C65" s="138"/>
      <c r="D65" s="68"/>
      <c r="E65" s="139"/>
      <c r="F65" s="4"/>
      <c r="G65" s="23"/>
      <c r="H65" s="23"/>
      <c r="I65" s="30"/>
      <c r="J65" s="26"/>
      <c r="K65" s="14" t="str">
        <f>IF(LEN(Links[[#This Row],[Practitioner]])&gt;0,IF(L65=0,"✅","❎"),"")</f>
        <v/>
      </c>
      <c r="L65" s="13">
        <f>IF(LEN(Links[[#This Row],[Practitioner]])&gt;0,IF(IF(LEN(Links[[#This Row],[Location]])&gt;0,0,1)+IF(LEN(Links[[#This Row],[Effective Date]])&gt;0,0,1)+IF(LEN(Links[[#This Row],[Primary Location]])&gt;0,0,1)=0,0,1),0)</f>
        <v>0</v>
      </c>
    </row>
    <row r="66" spans="1:12">
      <c r="A66" s="2"/>
      <c r="B66" s="4"/>
      <c r="C66" s="138"/>
      <c r="D66" s="68"/>
      <c r="E66" s="139"/>
      <c r="F66" s="4"/>
      <c r="G66" s="23"/>
      <c r="H66" s="23"/>
      <c r="I66" s="30"/>
      <c r="J66" s="26"/>
      <c r="K66" s="14" t="str">
        <f>IF(LEN(Links[[#This Row],[Practitioner]])&gt;0,IF(L66=0,"✅","❎"),"")</f>
        <v/>
      </c>
      <c r="L66" s="13">
        <f>IF(LEN(Links[[#This Row],[Practitioner]])&gt;0,IF(IF(LEN(Links[[#This Row],[Location]])&gt;0,0,1)+IF(LEN(Links[[#This Row],[Effective Date]])&gt;0,0,1)+IF(LEN(Links[[#This Row],[Primary Location]])&gt;0,0,1)=0,0,1),0)</f>
        <v>0</v>
      </c>
    </row>
    <row r="67" spans="1:12">
      <c r="A67" s="2"/>
      <c r="B67" s="4"/>
      <c r="C67" s="138"/>
      <c r="D67" s="68"/>
      <c r="E67" s="139"/>
      <c r="F67" s="4"/>
      <c r="G67" s="23"/>
      <c r="H67" s="23"/>
      <c r="I67" s="30"/>
      <c r="J67" s="26"/>
      <c r="K67" s="14" t="str">
        <f>IF(LEN(Links[[#This Row],[Practitioner]])&gt;0,IF(L67=0,"✅","❎"),"")</f>
        <v/>
      </c>
      <c r="L67" s="13">
        <f>IF(LEN(Links[[#This Row],[Practitioner]])&gt;0,IF(IF(LEN(Links[[#This Row],[Location]])&gt;0,0,1)+IF(LEN(Links[[#This Row],[Effective Date]])&gt;0,0,1)+IF(LEN(Links[[#This Row],[Primary Location]])&gt;0,0,1)=0,0,1),0)</f>
        <v>0</v>
      </c>
    </row>
    <row r="68" spans="1:12">
      <c r="A68" s="2"/>
      <c r="B68" s="4"/>
      <c r="C68" s="138"/>
      <c r="D68" s="68"/>
      <c r="E68" s="139"/>
      <c r="F68" s="4"/>
      <c r="G68" s="23"/>
      <c r="H68" s="23"/>
      <c r="I68" s="30"/>
      <c r="J68" s="26"/>
      <c r="K68" s="14" t="str">
        <f>IF(LEN(Links[[#This Row],[Practitioner]])&gt;0,IF(L68=0,"✅","❎"),"")</f>
        <v/>
      </c>
      <c r="L68" s="13">
        <f>IF(LEN(Links[[#This Row],[Practitioner]])&gt;0,IF(IF(LEN(Links[[#This Row],[Location]])&gt;0,0,1)+IF(LEN(Links[[#This Row],[Effective Date]])&gt;0,0,1)+IF(LEN(Links[[#This Row],[Primary Location]])&gt;0,0,1)=0,0,1),0)</f>
        <v>0</v>
      </c>
    </row>
    <row r="69" spans="1:12">
      <c r="A69" s="2"/>
      <c r="B69" s="4"/>
      <c r="C69" s="138"/>
      <c r="D69" s="68"/>
      <c r="E69" s="139"/>
      <c r="F69" s="4"/>
      <c r="G69" s="23"/>
      <c r="H69" s="23"/>
      <c r="I69" s="30"/>
      <c r="J69" s="26"/>
      <c r="K69" s="14" t="str">
        <f>IF(LEN(Links[[#This Row],[Practitioner]])&gt;0,IF(L69=0,"✅","❎"),"")</f>
        <v/>
      </c>
      <c r="L69" s="13">
        <f>IF(LEN(Links[[#This Row],[Practitioner]])&gt;0,IF(IF(LEN(Links[[#This Row],[Location]])&gt;0,0,1)+IF(LEN(Links[[#This Row],[Effective Date]])&gt;0,0,1)+IF(LEN(Links[[#This Row],[Primary Location]])&gt;0,0,1)=0,0,1),0)</f>
        <v>0</v>
      </c>
    </row>
    <row r="70" spans="1:12">
      <c r="A70" s="2"/>
      <c r="B70" s="4"/>
      <c r="C70" s="138"/>
      <c r="D70" s="68"/>
      <c r="E70" s="139"/>
      <c r="F70" s="4"/>
      <c r="G70" s="23"/>
      <c r="H70" s="23"/>
      <c r="I70" s="30"/>
      <c r="J70" s="26"/>
      <c r="K70" s="14" t="str">
        <f>IF(LEN(Links[[#This Row],[Practitioner]])&gt;0,IF(L70=0,"✅","❎"),"")</f>
        <v/>
      </c>
      <c r="L70" s="13">
        <f>IF(LEN(Links[[#This Row],[Practitioner]])&gt;0,IF(IF(LEN(Links[[#This Row],[Location]])&gt;0,0,1)+IF(LEN(Links[[#This Row],[Effective Date]])&gt;0,0,1)+IF(LEN(Links[[#This Row],[Primary Location]])&gt;0,0,1)=0,0,1),0)</f>
        <v>0</v>
      </c>
    </row>
    <row r="71" spans="1:12">
      <c r="A71" s="2"/>
      <c r="B71" s="4"/>
      <c r="C71" s="138"/>
      <c r="D71" s="68"/>
      <c r="E71" s="139"/>
      <c r="F71" s="4"/>
      <c r="G71" s="23"/>
      <c r="H71" s="23"/>
      <c r="I71" s="30"/>
      <c r="J71" s="26"/>
      <c r="K71" s="14" t="str">
        <f>IF(LEN(Links[[#This Row],[Practitioner]])&gt;0,IF(L71=0,"✅","❎"),"")</f>
        <v/>
      </c>
      <c r="L71" s="13">
        <f>IF(LEN(Links[[#This Row],[Practitioner]])&gt;0,IF(IF(LEN(Links[[#This Row],[Location]])&gt;0,0,1)+IF(LEN(Links[[#This Row],[Effective Date]])&gt;0,0,1)+IF(LEN(Links[[#This Row],[Primary Location]])&gt;0,0,1)=0,0,1),0)</f>
        <v>0</v>
      </c>
    </row>
    <row r="72" spans="1:12">
      <c r="A72" s="2"/>
      <c r="B72" s="4"/>
      <c r="C72" s="138"/>
      <c r="D72" s="68"/>
      <c r="E72" s="139"/>
      <c r="F72" s="4"/>
      <c r="G72" s="23"/>
      <c r="H72" s="23"/>
      <c r="I72" s="30"/>
      <c r="J72" s="26"/>
      <c r="K72" s="14" t="str">
        <f>IF(LEN(Links[[#This Row],[Practitioner]])&gt;0,IF(L72=0,"✅","❎"),"")</f>
        <v/>
      </c>
      <c r="L72" s="13">
        <f>IF(LEN(Links[[#This Row],[Practitioner]])&gt;0,IF(IF(LEN(Links[[#This Row],[Location]])&gt;0,0,1)+IF(LEN(Links[[#This Row],[Effective Date]])&gt;0,0,1)+IF(LEN(Links[[#This Row],[Primary Location]])&gt;0,0,1)=0,0,1),0)</f>
        <v>0</v>
      </c>
    </row>
    <row r="73" spans="1:12">
      <c r="A73" s="2"/>
      <c r="B73" s="4"/>
      <c r="C73" s="138"/>
      <c r="D73" s="68"/>
      <c r="E73" s="139"/>
      <c r="F73" s="4"/>
      <c r="G73" s="23"/>
      <c r="H73" s="23"/>
      <c r="I73" s="30"/>
      <c r="J73" s="26"/>
      <c r="K73" s="14" t="str">
        <f>IF(LEN(Links[[#This Row],[Practitioner]])&gt;0,IF(L73=0,"✅","❎"),"")</f>
        <v/>
      </c>
      <c r="L73" s="13">
        <f>IF(LEN(Links[[#This Row],[Practitioner]])&gt;0,IF(IF(LEN(Links[[#This Row],[Location]])&gt;0,0,1)+IF(LEN(Links[[#This Row],[Effective Date]])&gt;0,0,1)+IF(LEN(Links[[#This Row],[Primary Location]])&gt;0,0,1)=0,0,1),0)</f>
        <v>0</v>
      </c>
    </row>
    <row r="74" spans="1:12">
      <c r="A74" s="2"/>
      <c r="B74" s="4"/>
      <c r="C74" s="138"/>
      <c r="D74" s="68"/>
      <c r="E74" s="139"/>
      <c r="F74" s="4"/>
      <c r="G74" s="23"/>
      <c r="H74" s="23"/>
      <c r="I74" s="30"/>
      <c r="J74" s="26"/>
      <c r="K74" s="14" t="str">
        <f>IF(LEN(Links[[#This Row],[Practitioner]])&gt;0,IF(L74=0,"✅","❎"),"")</f>
        <v/>
      </c>
      <c r="L74" s="13">
        <f>IF(LEN(Links[[#This Row],[Practitioner]])&gt;0,IF(IF(LEN(Links[[#This Row],[Location]])&gt;0,0,1)+IF(LEN(Links[[#This Row],[Effective Date]])&gt;0,0,1)+IF(LEN(Links[[#This Row],[Primary Location]])&gt;0,0,1)=0,0,1),0)</f>
        <v>0</v>
      </c>
    </row>
    <row r="75" spans="1:12">
      <c r="A75" s="2"/>
      <c r="B75" s="4"/>
      <c r="C75" s="138"/>
      <c r="D75" s="68"/>
      <c r="E75" s="139"/>
      <c r="F75" s="4"/>
      <c r="G75" s="23"/>
      <c r="H75" s="23"/>
      <c r="I75" s="30"/>
      <c r="J75" s="26"/>
      <c r="K75" s="14" t="str">
        <f>IF(LEN(Links[[#This Row],[Practitioner]])&gt;0,IF(L75=0,"✅","❎"),"")</f>
        <v/>
      </c>
      <c r="L75" s="13">
        <f>IF(LEN(Links[[#This Row],[Practitioner]])&gt;0,IF(IF(LEN(Links[[#This Row],[Location]])&gt;0,0,1)+IF(LEN(Links[[#This Row],[Effective Date]])&gt;0,0,1)+IF(LEN(Links[[#This Row],[Primary Location]])&gt;0,0,1)=0,0,1),0)</f>
        <v>0</v>
      </c>
    </row>
    <row r="76" spans="1:12">
      <c r="A76" s="2"/>
      <c r="B76" s="4"/>
      <c r="C76" s="138"/>
      <c r="D76" s="68"/>
      <c r="E76" s="139"/>
      <c r="F76" s="4"/>
      <c r="G76" s="23"/>
      <c r="H76" s="23"/>
      <c r="I76" s="30"/>
      <c r="J76" s="26"/>
      <c r="K76" s="14" t="str">
        <f>IF(LEN(Links[[#This Row],[Practitioner]])&gt;0,IF(L76=0,"✅","❎"),"")</f>
        <v/>
      </c>
      <c r="L76" s="13">
        <f>IF(LEN(Links[[#This Row],[Practitioner]])&gt;0,IF(IF(LEN(Links[[#This Row],[Location]])&gt;0,0,1)+IF(LEN(Links[[#This Row],[Effective Date]])&gt;0,0,1)+IF(LEN(Links[[#This Row],[Primary Location]])&gt;0,0,1)=0,0,1),0)</f>
        <v>0</v>
      </c>
    </row>
    <row r="77" spans="1:12">
      <c r="A77" s="2"/>
      <c r="B77" s="4"/>
      <c r="C77" s="138"/>
      <c r="D77" s="68"/>
      <c r="E77" s="139"/>
      <c r="F77" s="4"/>
      <c r="G77" s="23"/>
      <c r="H77" s="23"/>
      <c r="I77" s="30"/>
      <c r="J77" s="26"/>
      <c r="K77" s="14" t="str">
        <f>IF(LEN(Links[[#This Row],[Practitioner]])&gt;0,IF(L77=0,"✅","❎"),"")</f>
        <v/>
      </c>
      <c r="L77" s="13">
        <f>IF(LEN(Links[[#This Row],[Practitioner]])&gt;0,IF(IF(LEN(Links[[#This Row],[Location]])&gt;0,0,1)+IF(LEN(Links[[#This Row],[Effective Date]])&gt;0,0,1)+IF(LEN(Links[[#This Row],[Primary Location]])&gt;0,0,1)=0,0,1),0)</f>
        <v>0</v>
      </c>
    </row>
    <row r="78" spans="1:12">
      <c r="A78" s="2"/>
      <c r="B78" s="4"/>
      <c r="C78" s="138"/>
      <c r="D78" s="68"/>
      <c r="E78" s="139"/>
      <c r="F78" s="4"/>
      <c r="G78" s="23"/>
      <c r="H78" s="23"/>
      <c r="I78" s="30"/>
      <c r="J78" s="26"/>
      <c r="K78" s="14" t="str">
        <f>IF(LEN(Links[[#This Row],[Practitioner]])&gt;0,IF(L78=0,"✅","❎"),"")</f>
        <v/>
      </c>
      <c r="L78" s="13">
        <f>IF(LEN(Links[[#This Row],[Practitioner]])&gt;0,IF(IF(LEN(Links[[#This Row],[Location]])&gt;0,0,1)+IF(LEN(Links[[#This Row],[Effective Date]])&gt;0,0,1)+IF(LEN(Links[[#This Row],[Primary Location]])&gt;0,0,1)=0,0,1),0)</f>
        <v>0</v>
      </c>
    </row>
    <row r="79" spans="1:12">
      <c r="A79" s="2"/>
      <c r="B79" s="4"/>
      <c r="C79" s="138"/>
      <c r="D79" s="68"/>
      <c r="E79" s="139"/>
      <c r="F79" s="4"/>
      <c r="G79" s="23"/>
      <c r="H79" s="23"/>
      <c r="I79" s="30"/>
      <c r="J79" s="26"/>
      <c r="K79" s="14" t="str">
        <f>IF(LEN(Links[[#This Row],[Practitioner]])&gt;0,IF(L79=0,"✅","❎"),"")</f>
        <v/>
      </c>
      <c r="L79" s="13">
        <f>IF(LEN(Links[[#This Row],[Practitioner]])&gt;0,IF(IF(LEN(Links[[#This Row],[Location]])&gt;0,0,1)+IF(LEN(Links[[#This Row],[Effective Date]])&gt;0,0,1)+IF(LEN(Links[[#This Row],[Primary Location]])&gt;0,0,1)=0,0,1),0)</f>
        <v>0</v>
      </c>
    </row>
    <row r="80" spans="1:12">
      <c r="A80" s="2"/>
      <c r="B80" s="4"/>
      <c r="C80" s="138"/>
      <c r="D80" s="68"/>
      <c r="E80" s="139"/>
      <c r="F80" s="4"/>
      <c r="G80" s="23"/>
      <c r="H80" s="23"/>
      <c r="I80" s="30"/>
      <c r="J80" s="26"/>
      <c r="K80" s="14" t="str">
        <f>IF(LEN(Links[[#This Row],[Practitioner]])&gt;0,IF(L80=0,"✅","❎"),"")</f>
        <v/>
      </c>
      <c r="L80" s="13">
        <f>IF(LEN(Links[[#This Row],[Practitioner]])&gt;0,IF(IF(LEN(Links[[#This Row],[Location]])&gt;0,0,1)+IF(LEN(Links[[#This Row],[Effective Date]])&gt;0,0,1)+IF(LEN(Links[[#This Row],[Primary Location]])&gt;0,0,1)=0,0,1),0)</f>
        <v>0</v>
      </c>
    </row>
    <row r="81" spans="1:12">
      <c r="A81" s="2"/>
      <c r="B81" s="4"/>
      <c r="C81" s="138"/>
      <c r="D81" s="68"/>
      <c r="E81" s="139"/>
      <c r="F81" s="4"/>
      <c r="G81" s="23"/>
      <c r="H81" s="23"/>
      <c r="I81" s="30"/>
      <c r="J81" s="26"/>
      <c r="K81" s="14" t="str">
        <f>IF(LEN(Links[[#This Row],[Practitioner]])&gt;0,IF(L81=0,"✅","❎"),"")</f>
        <v/>
      </c>
      <c r="L81" s="13">
        <f>IF(LEN(Links[[#This Row],[Practitioner]])&gt;0,IF(IF(LEN(Links[[#This Row],[Location]])&gt;0,0,1)+IF(LEN(Links[[#This Row],[Effective Date]])&gt;0,0,1)+IF(LEN(Links[[#This Row],[Primary Location]])&gt;0,0,1)=0,0,1),0)</f>
        <v>0</v>
      </c>
    </row>
    <row r="82" spans="1:12">
      <c r="A82" s="2"/>
      <c r="B82" s="4"/>
      <c r="C82" s="138"/>
      <c r="D82" s="68"/>
      <c r="E82" s="139"/>
      <c r="F82" s="4"/>
      <c r="G82" s="23"/>
      <c r="H82" s="23"/>
      <c r="I82" s="30"/>
      <c r="J82" s="26"/>
      <c r="K82" s="14" t="str">
        <f>IF(LEN(Links[[#This Row],[Practitioner]])&gt;0,IF(L82=0,"✅","❎"),"")</f>
        <v/>
      </c>
      <c r="L82" s="13">
        <f>IF(LEN(Links[[#This Row],[Practitioner]])&gt;0,IF(IF(LEN(Links[[#This Row],[Location]])&gt;0,0,1)+IF(LEN(Links[[#This Row],[Effective Date]])&gt;0,0,1)+IF(LEN(Links[[#This Row],[Primary Location]])&gt;0,0,1)=0,0,1),0)</f>
        <v>0</v>
      </c>
    </row>
    <row r="83" spans="1:12">
      <c r="A83" s="2"/>
      <c r="B83" s="4"/>
      <c r="C83" s="138"/>
      <c r="D83" s="68"/>
      <c r="E83" s="139"/>
      <c r="F83" s="4"/>
      <c r="G83" s="23"/>
      <c r="H83" s="23"/>
      <c r="I83" s="30"/>
      <c r="J83" s="26"/>
      <c r="K83" s="14" t="str">
        <f>IF(LEN(Links[[#This Row],[Practitioner]])&gt;0,IF(L83=0,"✅","❎"),"")</f>
        <v/>
      </c>
      <c r="L83" s="13">
        <f>IF(LEN(Links[[#This Row],[Practitioner]])&gt;0,IF(IF(LEN(Links[[#This Row],[Location]])&gt;0,0,1)+IF(LEN(Links[[#This Row],[Effective Date]])&gt;0,0,1)+IF(LEN(Links[[#This Row],[Primary Location]])&gt;0,0,1)=0,0,1),0)</f>
        <v>0</v>
      </c>
    </row>
    <row r="84" spans="1:12">
      <c r="A84" s="2"/>
      <c r="B84" s="4"/>
      <c r="C84" s="138"/>
      <c r="D84" s="68"/>
      <c r="E84" s="139"/>
      <c r="F84" s="4"/>
      <c r="G84" s="23"/>
      <c r="H84" s="23"/>
      <c r="I84" s="30"/>
      <c r="J84" s="26"/>
      <c r="K84" s="14" t="str">
        <f>IF(LEN(Links[[#This Row],[Practitioner]])&gt;0,IF(L84=0,"✅","❎"),"")</f>
        <v/>
      </c>
      <c r="L84" s="13">
        <f>IF(LEN(Links[[#This Row],[Practitioner]])&gt;0,IF(IF(LEN(Links[[#This Row],[Location]])&gt;0,0,1)+IF(LEN(Links[[#This Row],[Effective Date]])&gt;0,0,1)+IF(LEN(Links[[#This Row],[Primary Location]])&gt;0,0,1)=0,0,1),0)</f>
        <v>0</v>
      </c>
    </row>
    <row r="85" spans="1:12">
      <c r="A85" s="2"/>
      <c r="B85" s="4"/>
      <c r="C85" s="138"/>
      <c r="D85" s="68"/>
      <c r="E85" s="139"/>
      <c r="F85" s="4"/>
      <c r="G85" s="23"/>
      <c r="H85" s="23"/>
      <c r="I85" s="30"/>
      <c r="J85" s="26"/>
      <c r="K85" s="14" t="str">
        <f>IF(LEN(Links[[#This Row],[Practitioner]])&gt;0,IF(L85=0,"✅","❎"),"")</f>
        <v/>
      </c>
      <c r="L85" s="13">
        <f>IF(LEN(Links[[#This Row],[Practitioner]])&gt;0,IF(IF(LEN(Links[[#This Row],[Location]])&gt;0,0,1)+IF(LEN(Links[[#This Row],[Effective Date]])&gt;0,0,1)+IF(LEN(Links[[#This Row],[Primary Location]])&gt;0,0,1)=0,0,1),0)</f>
        <v>0</v>
      </c>
    </row>
    <row r="86" spans="1:12">
      <c r="A86" s="2"/>
      <c r="B86" s="4"/>
      <c r="C86" s="138"/>
      <c r="D86" s="68"/>
      <c r="E86" s="139"/>
      <c r="F86" s="4"/>
      <c r="G86" s="23"/>
      <c r="H86" s="23"/>
      <c r="I86" s="30"/>
      <c r="J86" s="26"/>
      <c r="K86" s="14" t="str">
        <f>IF(LEN(Links[[#This Row],[Practitioner]])&gt;0,IF(L86=0,"✅","❎"),"")</f>
        <v/>
      </c>
      <c r="L86" s="13">
        <f>IF(LEN(Links[[#This Row],[Practitioner]])&gt;0,IF(IF(LEN(Links[[#This Row],[Location]])&gt;0,0,1)+IF(LEN(Links[[#This Row],[Effective Date]])&gt;0,0,1)+IF(LEN(Links[[#This Row],[Primary Location]])&gt;0,0,1)=0,0,1),0)</f>
        <v>0</v>
      </c>
    </row>
    <row r="87" spans="1:12">
      <c r="A87" s="2"/>
      <c r="B87" s="4"/>
      <c r="C87" s="138"/>
      <c r="D87" s="68"/>
      <c r="E87" s="139"/>
      <c r="F87" s="4"/>
      <c r="G87" s="23"/>
      <c r="H87" s="23"/>
      <c r="I87" s="30"/>
      <c r="J87" s="26"/>
      <c r="K87" s="14" t="str">
        <f>IF(LEN(Links[[#This Row],[Practitioner]])&gt;0,IF(L87=0,"✅","❎"),"")</f>
        <v/>
      </c>
      <c r="L87" s="13">
        <f>IF(LEN(Links[[#This Row],[Practitioner]])&gt;0,IF(IF(LEN(Links[[#This Row],[Location]])&gt;0,0,1)+IF(LEN(Links[[#This Row],[Effective Date]])&gt;0,0,1)+IF(LEN(Links[[#This Row],[Primary Location]])&gt;0,0,1)=0,0,1),0)</f>
        <v>0</v>
      </c>
    </row>
    <row r="88" spans="1:12" ht="15.75" thickBot="1">
      <c r="A88" s="2"/>
      <c r="B88" s="4"/>
      <c r="C88" s="140"/>
      <c r="D88" s="141"/>
      <c r="E88" s="142"/>
      <c r="F88" s="4"/>
      <c r="G88" s="21" t="s">
        <v>65</v>
      </c>
      <c r="H88" s="21" t="s">
        <v>65</v>
      </c>
      <c r="I88" s="21"/>
      <c r="J88" s="21" t="s">
        <v>65</v>
      </c>
      <c r="K88" s="4"/>
      <c r="L88" s="2"/>
    </row>
    <row r="89" spans="1:12">
      <c r="A89" s="2"/>
      <c r="B89" s="4"/>
      <c r="C89" s="4"/>
      <c r="D89" s="4"/>
      <c r="E89" s="4"/>
      <c r="F89" s="4"/>
      <c r="G89" s="4"/>
      <c r="H89" s="4"/>
      <c r="I89" s="4"/>
      <c r="J89" s="4"/>
      <c r="K89" s="4"/>
      <c r="L89" s="2"/>
    </row>
    <row r="90" spans="1:12">
      <c r="A90" s="2"/>
      <c r="B90" s="2"/>
      <c r="C90" s="2"/>
      <c r="D90" s="2"/>
      <c r="E90" s="2"/>
      <c r="F90" s="2"/>
      <c r="G90" s="2"/>
      <c r="H90" s="2"/>
      <c r="I90" s="2"/>
      <c r="J90" s="2"/>
      <c r="K90" s="2"/>
      <c r="L90" s="2"/>
    </row>
  </sheetData>
  <sheetProtection algorithmName="SHA-512" hashValue="PXMaWfCGSagCpAOwEsq8WzRrcbNrYpwht3BG9CH7TOM/dlUYpQ0mb9mdHiGIDMKiZT5Kv8aryml5BqkNAadCRA==" saltValue="QYUfSgJXkCfyerdo+ayGvw==" spinCount="100000" sheet="1" objects="1" scenarios="1" selectLockedCells="1"/>
  <mergeCells count="7">
    <mergeCell ref="C15:E88"/>
    <mergeCell ref="B10:K10"/>
    <mergeCell ref="F2:H3"/>
    <mergeCell ref="J2:K3"/>
    <mergeCell ref="B7:F8"/>
    <mergeCell ref="G7:K8"/>
    <mergeCell ref="C13:E13"/>
  </mergeCells>
  <conditionalFormatting sqref="B7:F8">
    <cfRule type="expression" dxfId="13" priority="1">
      <formula>A7 = 0</formula>
    </cfRule>
    <cfRule type="expression" dxfId="12" priority="2">
      <formula>A7 &gt; 0</formula>
    </cfRule>
  </conditionalFormatting>
  <conditionalFormatting sqref="K12:K89">
    <cfRule type="cellIs" dxfId="11" priority="3" operator="equal">
      <formula>"✅"</formula>
    </cfRule>
    <cfRule type="cellIs" dxfId="10" priority="4" operator="equal">
      <formula>"❎"</formula>
    </cfRule>
  </conditionalFormatting>
  <dataValidations count="3">
    <dataValidation type="list" allowBlank="1" showInputMessage="1" showErrorMessage="1" sqref="J14:J87" xr:uid="{900DBB7B-0D6F-4297-B9B4-50FD77A87A2B}">
      <formula1>Boolean</formula1>
    </dataValidation>
    <dataValidation type="list" allowBlank="1" showInputMessage="1" showErrorMessage="1" sqref="G14:G87" xr:uid="{C0478D6E-9116-4F22-A523-E12E9F48468E}">
      <formula1>Providers</formula1>
    </dataValidation>
    <dataValidation type="list" allowBlank="1" showInputMessage="1" showErrorMessage="1" sqref="H14:H87" xr:uid="{B7470BB5-F14F-402F-A4AC-E58A50CF3E12}">
      <formula1>LocationLook</formula1>
    </dataValidation>
  </dataValidations>
  <hyperlinks>
    <hyperlink ref="J2:K3" location="'🏠'!A1" display="🏠" xr:uid="{017A772E-2666-4F2F-916E-CEA3DB0F7421}"/>
  </hyperlinks>
  <printOptions horizontalCentered="1" verticalCentered="1"/>
  <pageMargins left="0.15" right="0.15" top="0.25" bottom="0.25" header="0.15" footer="0.15"/>
  <pageSetup scale="87" fitToHeight="0"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70487-29E8-418F-B7F7-5F7C5225916B}">
  <sheetPr>
    <tabColor rgb="FF97999B"/>
    <pageSetUpPr fitToPage="1"/>
  </sheetPr>
  <dimension ref="A1:V46"/>
  <sheetViews>
    <sheetView zoomScaleNormal="100" workbookViewId="0">
      <selection activeCell="K19" sqref="K19"/>
    </sheetView>
  </sheetViews>
  <sheetFormatPr defaultRowHeight="15"/>
  <cols>
    <col min="1" max="2" width="2.85546875" customWidth="1"/>
    <col min="5" max="6" width="2.85546875" customWidth="1"/>
    <col min="7" max="8" width="20" customWidth="1"/>
    <col min="9" max="10" width="34.28515625" customWidth="1"/>
    <col min="11" max="12" width="20" customWidth="1"/>
    <col min="13" max="13" width="35.7109375" customWidth="1"/>
    <col min="14" max="14" width="12.140625" customWidth="1"/>
    <col min="15" max="15" width="12.140625" style="53" customWidth="1"/>
    <col min="16" max="17" width="12.140625" customWidth="1"/>
    <col min="18" max="20" width="2.85546875" customWidth="1"/>
  </cols>
  <sheetData>
    <row r="1" spans="1:22">
      <c r="A1" s="2"/>
      <c r="B1" s="2"/>
      <c r="C1" s="2"/>
      <c r="D1" s="2"/>
      <c r="E1" s="2"/>
      <c r="F1" s="2"/>
      <c r="G1" s="2"/>
      <c r="H1" s="2"/>
      <c r="I1" s="2"/>
      <c r="J1" s="2"/>
      <c r="K1" s="2"/>
      <c r="L1" s="2"/>
      <c r="M1" s="2"/>
      <c r="N1" s="2"/>
      <c r="O1" s="2"/>
      <c r="P1" s="2"/>
      <c r="Q1" s="2"/>
      <c r="R1" s="2"/>
      <c r="S1" s="2"/>
      <c r="T1" s="53"/>
      <c r="U1" s="53"/>
      <c r="V1" s="53"/>
    </row>
    <row r="2" spans="1:22" ht="15" customHeight="1">
      <c r="A2" s="2"/>
      <c r="B2" s="1"/>
      <c r="C2" s="1"/>
      <c r="D2" s="1"/>
      <c r="E2" s="2"/>
      <c r="F2" s="92" t="s">
        <v>0</v>
      </c>
      <c r="G2" s="92"/>
      <c r="H2" s="92"/>
      <c r="I2" s="92"/>
      <c r="J2" s="92"/>
      <c r="K2" s="92"/>
      <c r="L2" s="92"/>
      <c r="M2" s="92"/>
      <c r="N2" s="92"/>
      <c r="O2" s="92"/>
      <c r="P2" s="92"/>
      <c r="Q2" s="113" t="s">
        <v>56</v>
      </c>
      <c r="R2" s="113"/>
      <c r="S2" s="2"/>
      <c r="T2" s="53"/>
      <c r="U2" s="53"/>
      <c r="V2" s="53"/>
    </row>
    <row r="3" spans="1:22" ht="15.75" customHeight="1">
      <c r="A3" s="2"/>
      <c r="B3" s="1"/>
      <c r="C3" s="1"/>
      <c r="D3" s="1"/>
      <c r="E3" s="2"/>
      <c r="F3" s="92"/>
      <c r="G3" s="92"/>
      <c r="H3" s="92"/>
      <c r="I3" s="92"/>
      <c r="J3" s="92"/>
      <c r="K3" s="92"/>
      <c r="L3" s="92"/>
      <c r="M3" s="92"/>
      <c r="N3" s="92"/>
      <c r="O3" s="92"/>
      <c r="P3" s="92"/>
      <c r="Q3" s="113"/>
      <c r="R3" s="113"/>
      <c r="S3" s="2"/>
      <c r="T3" s="53"/>
      <c r="U3" s="53"/>
      <c r="V3" s="53"/>
    </row>
    <row r="4" spans="1:22" ht="15" customHeight="1">
      <c r="A4" s="2"/>
      <c r="B4" s="2"/>
      <c r="C4" s="2"/>
      <c r="D4" s="2"/>
      <c r="E4" s="2"/>
      <c r="F4" s="2"/>
      <c r="G4" s="3"/>
      <c r="H4" s="3"/>
      <c r="I4" s="3"/>
      <c r="J4" s="3"/>
      <c r="K4" s="3"/>
      <c r="L4" s="3"/>
      <c r="M4" s="3"/>
      <c r="N4" s="3"/>
      <c r="O4" s="3"/>
      <c r="P4" s="3"/>
      <c r="Q4" s="3"/>
      <c r="R4" s="2"/>
      <c r="S4" s="2"/>
      <c r="T4" s="53"/>
      <c r="U4" s="53"/>
      <c r="V4" s="53"/>
    </row>
    <row r="5" spans="1:22" ht="7.5" customHeight="1">
      <c r="A5" s="53"/>
      <c r="B5" s="53"/>
      <c r="C5" s="53"/>
      <c r="D5" s="53"/>
      <c r="E5" s="53"/>
      <c r="F5" s="53"/>
      <c r="G5" s="53"/>
      <c r="H5" s="53"/>
      <c r="I5" s="53"/>
      <c r="J5" s="53"/>
      <c r="K5" s="53"/>
      <c r="L5" s="53"/>
      <c r="M5" s="53"/>
      <c r="N5" s="53"/>
      <c r="P5" s="53"/>
      <c r="Q5" s="53"/>
      <c r="R5" s="53"/>
      <c r="S5" s="53"/>
      <c r="T5" s="53"/>
      <c r="U5" s="53"/>
      <c r="V5" s="53"/>
    </row>
    <row r="6" spans="1:22" ht="15" customHeight="1">
      <c r="A6" s="2"/>
      <c r="B6" s="2"/>
      <c r="C6" s="2"/>
      <c r="D6" s="2"/>
      <c r="E6" s="2"/>
      <c r="F6" s="2"/>
      <c r="G6" s="2"/>
      <c r="H6" s="2"/>
      <c r="I6" s="2"/>
      <c r="J6" s="2"/>
      <c r="K6" s="2"/>
      <c r="L6" s="2"/>
      <c r="M6" s="2"/>
      <c r="N6" s="2"/>
      <c r="O6" s="2"/>
      <c r="P6" s="2"/>
      <c r="Q6" s="2"/>
      <c r="R6" s="2"/>
      <c r="S6" s="2"/>
      <c r="T6" s="53"/>
      <c r="U6" s="53"/>
      <c r="V6" s="53"/>
    </row>
    <row r="7" spans="1:22" ht="15" customHeight="1">
      <c r="A7" s="13">
        <f>SUM(S12:S45)</f>
        <v>0</v>
      </c>
      <c r="B7" s="114" t="s">
        <v>18</v>
      </c>
      <c r="C7" s="114"/>
      <c r="D7" s="114"/>
      <c r="E7" s="114"/>
      <c r="F7" s="115"/>
      <c r="G7" s="120" t="s">
        <v>95</v>
      </c>
      <c r="H7" s="120"/>
      <c r="I7" s="120"/>
      <c r="J7" s="120"/>
      <c r="K7" s="120"/>
      <c r="L7" s="120"/>
      <c r="M7" s="120"/>
      <c r="N7" s="120"/>
      <c r="O7" s="120"/>
      <c r="P7" s="120"/>
      <c r="Q7" s="120"/>
      <c r="R7" s="120"/>
      <c r="S7" s="2"/>
      <c r="T7" s="53"/>
      <c r="U7" s="53"/>
      <c r="V7" s="53">
        <f>A7</f>
        <v>0</v>
      </c>
    </row>
    <row r="8" spans="1:22" ht="15" customHeight="1">
      <c r="A8" s="2"/>
      <c r="B8" s="114"/>
      <c r="C8" s="114"/>
      <c r="D8" s="114"/>
      <c r="E8" s="114"/>
      <c r="F8" s="115"/>
      <c r="G8" s="120"/>
      <c r="H8" s="120"/>
      <c r="I8" s="120"/>
      <c r="J8" s="120"/>
      <c r="K8" s="120"/>
      <c r="L8" s="120"/>
      <c r="M8" s="120"/>
      <c r="N8" s="120"/>
      <c r="O8" s="120"/>
      <c r="P8" s="120"/>
      <c r="Q8" s="120"/>
      <c r="R8" s="120"/>
      <c r="S8" s="2"/>
      <c r="T8" s="53"/>
      <c r="U8" s="53"/>
      <c r="V8" s="53"/>
    </row>
    <row r="9" spans="1:22">
      <c r="A9" s="2"/>
      <c r="B9" s="2"/>
      <c r="C9" s="2"/>
      <c r="D9" s="2"/>
      <c r="E9" s="2"/>
      <c r="F9" s="2"/>
      <c r="G9" s="2"/>
      <c r="H9" s="2"/>
      <c r="I9" s="2"/>
      <c r="J9" s="2"/>
      <c r="K9" s="2"/>
      <c r="L9" s="2"/>
      <c r="M9" s="2"/>
      <c r="N9" s="2"/>
      <c r="O9" s="2"/>
      <c r="P9" s="2"/>
      <c r="Q9" s="2"/>
      <c r="R9" s="2"/>
      <c r="S9" s="2"/>
      <c r="T9" s="53"/>
      <c r="U9" s="53"/>
      <c r="V9" s="53"/>
    </row>
    <row r="10" spans="1:22" ht="7.5" customHeight="1">
      <c r="A10" s="53"/>
      <c r="B10" s="53"/>
      <c r="C10" s="53"/>
      <c r="D10" s="53"/>
      <c r="E10" s="53"/>
      <c r="F10" s="53"/>
      <c r="G10" s="53"/>
      <c r="H10" s="53"/>
      <c r="I10" s="53"/>
      <c r="J10" s="53"/>
      <c r="K10" s="53"/>
      <c r="L10" s="53"/>
      <c r="M10" s="53"/>
      <c r="N10" s="53"/>
      <c r="P10" s="53"/>
      <c r="Q10" s="53"/>
      <c r="R10" s="53"/>
      <c r="S10" s="53"/>
      <c r="T10" s="53"/>
      <c r="U10" s="53"/>
      <c r="V10" s="53"/>
    </row>
    <row r="11" spans="1:22">
      <c r="A11" s="2"/>
      <c r="B11" s="2"/>
      <c r="C11" s="2"/>
      <c r="D11" s="2"/>
      <c r="E11" s="2"/>
      <c r="F11" s="2"/>
      <c r="G11" s="2"/>
      <c r="H11" s="2"/>
      <c r="I11" s="2"/>
      <c r="J11" s="2"/>
      <c r="K11" s="2"/>
      <c r="L11" s="2"/>
      <c r="M11" s="2"/>
      <c r="N11" s="2"/>
      <c r="O11" s="2"/>
      <c r="P11" s="2"/>
      <c r="Q11" s="2"/>
      <c r="R11" s="2"/>
      <c r="S11" s="2"/>
      <c r="T11" s="53"/>
      <c r="U11" s="53"/>
      <c r="V11" s="53"/>
    </row>
    <row r="12" spans="1:22" ht="15.75" thickBot="1">
      <c r="A12" s="2"/>
      <c r="B12" s="4"/>
      <c r="C12" s="4"/>
      <c r="D12" s="4"/>
      <c r="E12" s="4"/>
      <c r="F12" s="4"/>
      <c r="G12" s="4"/>
      <c r="H12" s="4"/>
      <c r="I12" s="4"/>
      <c r="J12" s="4"/>
      <c r="K12" s="4"/>
      <c r="L12" s="4"/>
      <c r="M12" s="4"/>
      <c r="N12" s="4"/>
      <c r="O12" s="4"/>
      <c r="P12" s="4"/>
      <c r="Q12" s="4"/>
      <c r="R12" s="4"/>
      <c r="S12" s="2"/>
      <c r="T12" s="53"/>
      <c r="U12" s="53"/>
      <c r="V12" s="53"/>
    </row>
    <row r="13" spans="1:22" ht="15.75" customHeight="1" thickBot="1">
      <c r="A13" s="2"/>
      <c r="B13" s="4"/>
      <c r="C13" s="144" t="s">
        <v>58</v>
      </c>
      <c r="D13" s="145"/>
      <c r="E13" s="146"/>
      <c r="F13" s="4"/>
      <c r="G13" s="15" t="s">
        <v>68</v>
      </c>
      <c r="H13" s="15" t="s">
        <v>67</v>
      </c>
      <c r="I13" s="15" t="s">
        <v>96</v>
      </c>
      <c r="J13" s="15" t="s">
        <v>90</v>
      </c>
      <c r="K13" s="15" t="s">
        <v>29</v>
      </c>
      <c r="L13" s="15" t="s">
        <v>30</v>
      </c>
      <c r="M13" s="15" t="s">
        <v>97</v>
      </c>
      <c r="N13" s="15" t="s">
        <v>98</v>
      </c>
      <c r="O13" s="15" t="s">
        <v>99</v>
      </c>
      <c r="P13" s="12" t="s">
        <v>100</v>
      </c>
      <c r="Q13" s="12" t="s">
        <v>101</v>
      </c>
      <c r="R13" s="4"/>
      <c r="S13" s="2"/>
      <c r="T13" s="53"/>
      <c r="U13" s="53"/>
      <c r="V13" s="53"/>
    </row>
    <row r="14" spans="1:22" ht="15.75" customHeight="1" thickBot="1">
      <c r="A14" s="2"/>
      <c r="B14" s="4"/>
      <c r="C14" s="4"/>
      <c r="D14" s="4"/>
      <c r="E14" s="4"/>
      <c r="F14" s="4"/>
      <c r="G14" s="18"/>
      <c r="H14" s="18"/>
      <c r="I14" s="18"/>
      <c r="J14" s="18"/>
      <c r="K14" s="19"/>
      <c r="L14" s="19"/>
      <c r="M14" s="19"/>
      <c r="N14" s="19"/>
      <c r="O14" s="19"/>
      <c r="P14" s="19"/>
      <c r="Q14" s="18"/>
      <c r="R14" s="14" t="str">
        <f>IF(LEN(Contacts[[#This Row],[First Name]])&gt;0,IF(S14=0,"✅","❎"),"")</f>
        <v/>
      </c>
      <c r="S14" s="13">
        <f>IF(LEN(Contacts[[#This Row],[First Name]])&gt;0,IF(IF(LEN(Contacts[[#This Row],[First Name]])&gt;0,0,1)+IF(LEN(Contacts[[#This Row],[Last Name]])&gt;0,0,1)+IF(LEN(Contacts[[#This Row],[Title]])&gt;0,0,1)+IF(LEN(Contacts[[#This Row],[Location]])&gt;0,0,1)+IF(LEN(Contacts[[#This Row],[Phone]])&gt;0,0,1)+IF(LEN(Contacts[[#This Row],[Fax]])&gt;0,0,1)+IF(LEN(Contacts[[#This Row],[Email]])&gt;0,0,1)=0,0,1),0)</f>
        <v>0</v>
      </c>
      <c r="T14" s="53"/>
      <c r="U14" s="53"/>
      <c r="V14" s="53"/>
    </row>
    <row r="15" spans="1:22" ht="15.75" customHeight="1">
      <c r="A15" s="2"/>
      <c r="B15" s="4"/>
      <c r="C15" s="135" t="s">
        <v>102</v>
      </c>
      <c r="D15" s="136"/>
      <c r="E15" s="137"/>
      <c r="F15" s="4"/>
      <c r="G15" s="18"/>
      <c r="H15" s="18"/>
      <c r="I15" s="18"/>
      <c r="J15" s="18"/>
      <c r="K15" s="20"/>
      <c r="L15" s="20"/>
      <c r="M15" s="20"/>
      <c r="N15" s="20"/>
      <c r="O15" s="20"/>
      <c r="P15" s="20"/>
      <c r="Q15" s="18"/>
      <c r="R15" s="14" t="str">
        <f>IF(LEN(Contacts[[#This Row],[First Name]])&gt;0,IF(S15=0,"✅","❎"),"")</f>
        <v/>
      </c>
      <c r="S15" s="13">
        <f>IF(LEN(Contacts[[#This Row],[First Name]])&gt;0,IF(IF(LEN(Contacts[[#This Row],[First Name]])&gt;0,0,1)+IF(LEN(Contacts[[#This Row],[Last Name]])&gt;0,0,1)+IF(LEN(Contacts[[#This Row],[Title]])&gt;0,0,1)+IF(LEN(Contacts[[#This Row],[Location]])&gt;0,0,1)+IF(LEN(Contacts[[#This Row],[Phone]])&gt;0,0,1)+IF(LEN(Contacts[[#This Row],[Email]])&gt;0,0,1)=0,0,1),0)</f>
        <v>0</v>
      </c>
      <c r="T15" s="53"/>
      <c r="U15" s="53"/>
      <c r="V15" s="53"/>
    </row>
    <row r="16" spans="1:22" ht="15.75" customHeight="1">
      <c r="A16" s="2"/>
      <c r="B16" s="4"/>
      <c r="C16" s="138"/>
      <c r="D16" s="68"/>
      <c r="E16" s="139"/>
      <c r="F16" s="4"/>
      <c r="G16" s="18"/>
      <c r="H16" s="18"/>
      <c r="I16" s="18"/>
      <c r="J16" s="18"/>
      <c r="K16" s="20"/>
      <c r="L16" s="20"/>
      <c r="M16" s="20"/>
      <c r="N16" s="20"/>
      <c r="O16" s="20"/>
      <c r="P16" s="20"/>
      <c r="Q16" s="18"/>
      <c r="R16" s="14" t="str">
        <f>IF(LEN(Contacts[[#This Row],[First Name]])&gt;0,IF(S16=0,"✅","❎"),"")</f>
        <v/>
      </c>
      <c r="S16" s="13">
        <f>IF(LEN(Contacts[[#This Row],[First Name]])&gt;0,IF(IF(LEN(Contacts[[#This Row],[First Name]])&gt;0,0,1)+IF(LEN(Contacts[[#This Row],[Last Name]])&gt;0,0,1)+IF(LEN(Contacts[[#This Row],[Title]])&gt;0,0,1)+IF(LEN(Contacts[[#This Row],[Location]])&gt;0,0,1)+IF(LEN(Contacts[[#This Row],[Phone]])&gt;0,0,1)+IF(LEN(Contacts[[#This Row],[Email]])&gt;0,0,1)=0,0,1),0)</f>
        <v>0</v>
      </c>
      <c r="T16" s="53"/>
      <c r="U16" s="53"/>
      <c r="V16" s="53"/>
    </row>
    <row r="17" spans="1:19">
      <c r="A17" s="2"/>
      <c r="B17" s="4"/>
      <c r="C17" s="138"/>
      <c r="D17" s="68"/>
      <c r="E17" s="139"/>
      <c r="F17" s="4"/>
      <c r="G17" s="18"/>
      <c r="H17" s="18"/>
      <c r="I17" s="18"/>
      <c r="J17" s="18"/>
      <c r="K17" s="20"/>
      <c r="L17" s="20"/>
      <c r="M17" s="20"/>
      <c r="N17" s="20"/>
      <c r="O17" s="20"/>
      <c r="P17" s="20"/>
      <c r="Q17" s="18"/>
      <c r="R17" s="14" t="str">
        <f>IF(LEN(Contacts[[#This Row],[First Name]])&gt;0,IF(S17=0,"✅","❎"),"")</f>
        <v/>
      </c>
      <c r="S17" s="13">
        <f>IF(LEN(Contacts[[#This Row],[First Name]])&gt;0,IF(IF(LEN(Contacts[[#This Row],[First Name]])&gt;0,0,1)+IF(LEN(Contacts[[#This Row],[Last Name]])&gt;0,0,1)+IF(LEN(Contacts[[#This Row],[Title]])&gt;0,0,1)+IF(LEN(Contacts[[#This Row],[Location]])&gt;0,0,1)+IF(LEN(Contacts[[#This Row],[Phone]])&gt;0,0,1)+IF(LEN(Contacts[[#This Row],[Email]])&gt;0,0,1)=0,0,1),0)</f>
        <v>0</v>
      </c>
    </row>
    <row r="18" spans="1:19" ht="15.75" customHeight="1">
      <c r="A18" s="2"/>
      <c r="B18" s="4"/>
      <c r="C18" s="138"/>
      <c r="D18" s="68"/>
      <c r="E18" s="139"/>
      <c r="F18" s="4"/>
      <c r="G18" s="18"/>
      <c r="H18" s="18"/>
      <c r="I18" s="18"/>
      <c r="J18" s="18"/>
      <c r="K18" s="20"/>
      <c r="L18" s="20"/>
      <c r="M18" s="20"/>
      <c r="N18" s="20"/>
      <c r="O18" s="20"/>
      <c r="P18" s="20"/>
      <c r="Q18" s="18"/>
      <c r="R18" s="14" t="str">
        <f>IF(LEN(Contacts[[#This Row],[First Name]])&gt;0,IF(S18=0,"✅","❎"),"")</f>
        <v/>
      </c>
      <c r="S18" s="13">
        <f>IF(LEN(Contacts[[#This Row],[First Name]])&gt;0,IF(IF(LEN(Contacts[[#This Row],[First Name]])&gt;0,0,1)+IF(LEN(Contacts[[#This Row],[Last Name]])&gt;0,0,1)+IF(LEN(Contacts[[#This Row],[Title]])&gt;0,0,1)+IF(LEN(Contacts[[#This Row],[Location]])&gt;0,0,1)+IF(LEN(Contacts[[#This Row],[Phone]])&gt;0,0,1)+IF(LEN(Contacts[[#This Row],[Email]])&gt;0,0,1)=0,0,1),0)</f>
        <v>0</v>
      </c>
    </row>
    <row r="19" spans="1:19" ht="15.75" customHeight="1">
      <c r="A19" s="2"/>
      <c r="B19" s="4"/>
      <c r="C19" s="138"/>
      <c r="D19" s="68"/>
      <c r="E19" s="139"/>
      <c r="F19" s="4"/>
      <c r="G19" s="18"/>
      <c r="H19" s="18"/>
      <c r="I19" s="18"/>
      <c r="J19" s="18"/>
      <c r="K19" s="20"/>
      <c r="L19" s="20"/>
      <c r="M19" s="20"/>
      <c r="N19" s="20"/>
      <c r="O19" s="20"/>
      <c r="P19" s="20"/>
      <c r="Q19" s="18"/>
      <c r="R19" s="14" t="str">
        <f>IF(LEN(Contacts[[#This Row],[First Name]])&gt;0,IF(S19=0,"✅","❎"),"")</f>
        <v/>
      </c>
      <c r="S19" s="13">
        <f>IF(LEN(Contacts[[#This Row],[First Name]])&gt;0,IF(IF(LEN(Contacts[[#This Row],[First Name]])&gt;0,0,1)+IF(LEN(Contacts[[#This Row],[Last Name]])&gt;0,0,1)+IF(LEN(Contacts[[#This Row],[Title]])&gt;0,0,1)+IF(LEN(Contacts[[#This Row],[Location]])&gt;0,0,1)+IF(LEN(Contacts[[#This Row],[Phone]])&gt;0,0,1)+IF(LEN(Contacts[[#This Row],[Email]])&gt;0,0,1)=0,0,1),0)</f>
        <v>0</v>
      </c>
    </row>
    <row r="20" spans="1:19">
      <c r="A20" s="2"/>
      <c r="B20" s="4"/>
      <c r="C20" s="138"/>
      <c r="D20" s="68"/>
      <c r="E20" s="139"/>
      <c r="F20" s="4"/>
      <c r="G20" s="18"/>
      <c r="H20" s="18"/>
      <c r="I20" s="18"/>
      <c r="J20" s="18"/>
      <c r="K20" s="20"/>
      <c r="L20" s="20"/>
      <c r="M20" s="20"/>
      <c r="N20" s="20"/>
      <c r="O20" s="20"/>
      <c r="P20" s="20"/>
      <c r="Q20" s="18"/>
      <c r="R20" s="14" t="str">
        <f>IF(LEN(Contacts[[#This Row],[First Name]])&gt;0,IF(S20=0,"✅","❎"),"")</f>
        <v/>
      </c>
      <c r="S20" s="13">
        <f>IF(LEN(Contacts[[#This Row],[First Name]])&gt;0,IF(IF(LEN(Contacts[[#This Row],[First Name]])&gt;0,0,1)+IF(LEN(Contacts[[#This Row],[Last Name]])&gt;0,0,1)+IF(LEN(Contacts[[#This Row],[Title]])&gt;0,0,1)+IF(LEN(Contacts[[#This Row],[Location]])&gt;0,0,1)+IF(LEN(Contacts[[#This Row],[Phone]])&gt;0,0,1)+IF(LEN(Contacts[[#This Row],[Email]])&gt;0,0,1)=0,0,1),0)</f>
        <v>0</v>
      </c>
    </row>
    <row r="21" spans="1:19" ht="15.75" customHeight="1">
      <c r="A21" s="2"/>
      <c r="B21" s="4"/>
      <c r="C21" s="138"/>
      <c r="D21" s="68"/>
      <c r="E21" s="139"/>
      <c r="F21" s="4"/>
      <c r="G21" s="18"/>
      <c r="H21" s="18"/>
      <c r="I21" s="18"/>
      <c r="J21" s="18"/>
      <c r="K21" s="20"/>
      <c r="L21" s="20"/>
      <c r="M21" s="20"/>
      <c r="N21" s="20"/>
      <c r="O21" s="20"/>
      <c r="P21" s="20"/>
      <c r="Q21" s="18"/>
      <c r="R21" s="14" t="str">
        <f>IF(LEN(Contacts[[#This Row],[First Name]])&gt;0,IF(S21=0,"✅","❎"),"")</f>
        <v/>
      </c>
      <c r="S21" s="13">
        <f>IF(LEN(Contacts[[#This Row],[First Name]])&gt;0,IF(IF(LEN(Contacts[[#This Row],[First Name]])&gt;0,0,1)+IF(LEN(Contacts[[#This Row],[Last Name]])&gt;0,0,1)+IF(LEN(Contacts[[#This Row],[Title]])&gt;0,0,1)+IF(LEN(Contacts[[#This Row],[Location]])&gt;0,0,1)+IF(LEN(Contacts[[#This Row],[Phone]])&gt;0,0,1)+IF(LEN(Contacts[[#This Row],[Email]])&gt;0,0,1)=0,0,1),0)</f>
        <v>0</v>
      </c>
    </row>
    <row r="22" spans="1:19" ht="15.75" customHeight="1">
      <c r="A22" s="2"/>
      <c r="B22" s="4"/>
      <c r="C22" s="138"/>
      <c r="D22" s="68"/>
      <c r="E22" s="139"/>
      <c r="F22" s="4"/>
      <c r="G22" s="18"/>
      <c r="H22" s="18"/>
      <c r="I22" s="18"/>
      <c r="J22" s="18"/>
      <c r="K22" s="20"/>
      <c r="L22" s="20"/>
      <c r="M22" s="20"/>
      <c r="N22" s="20"/>
      <c r="O22" s="20"/>
      <c r="P22" s="20"/>
      <c r="Q22" s="18"/>
      <c r="R22" s="14" t="str">
        <f>IF(LEN(Contacts[[#This Row],[First Name]])&gt;0,IF(S22=0,"✅","❎"),"")</f>
        <v/>
      </c>
      <c r="S22" s="13">
        <f>IF(LEN(Contacts[[#This Row],[First Name]])&gt;0,IF(IF(LEN(Contacts[[#This Row],[First Name]])&gt;0,0,1)+IF(LEN(Contacts[[#This Row],[Last Name]])&gt;0,0,1)+IF(LEN(Contacts[[#This Row],[Title]])&gt;0,0,1)+IF(LEN(Contacts[[#This Row],[Location]])&gt;0,0,1)+IF(LEN(Contacts[[#This Row],[Phone]])&gt;0,0,1)+IF(LEN(Contacts[[#This Row],[Email]])&gt;0,0,1)=0,0,1),0)</f>
        <v>0</v>
      </c>
    </row>
    <row r="23" spans="1:19">
      <c r="A23" s="2"/>
      <c r="B23" s="4"/>
      <c r="C23" s="138"/>
      <c r="D23" s="68"/>
      <c r="E23" s="139"/>
      <c r="F23" s="4"/>
      <c r="G23" s="18"/>
      <c r="H23" s="18"/>
      <c r="I23" s="18"/>
      <c r="J23" s="18"/>
      <c r="K23" s="20"/>
      <c r="L23" s="20"/>
      <c r="M23" s="20"/>
      <c r="N23" s="20"/>
      <c r="O23" s="20"/>
      <c r="P23" s="20"/>
      <c r="Q23" s="18"/>
      <c r="R23" s="14" t="str">
        <f>IF(LEN(Contacts[[#This Row],[First Name]])&gt;0,IF(S23=0,"✅","❎"),"")</f>
        <v/>
      </c>
      <c r="S23" s="13">
        <f>IF(LEN(Contacts[[#This Row],[First Name]])&gt;0,IF(IF(LEN(Contacts[[#This Row],[First Name]])&gt;0,0,1)+IF(LEN(Contacts[[#This Row],[Last Name]])&gt;0,0,1)+IF(LEN(Contacts[[#This Row],[Title]])&gt;0,0,1)+IF(LEN(Contacts[[#This Row],[Location]])&gt;0,0,1)+IF(LEN(Contacts[[#This Row],[Phone]])&gt;0,0,1)+IF(LEN(Contacts[[#This Row],[Email]])&gt;0,0,1)=0,0,1),0)</f>
        <v>0</v>
      </c>
    </row>
    <row r="24" spans="1:19" ht="15.75" customHeight="1">
      <c r="A24" s="2"/>
      <c r="B24" s="4"/>
      <c r="C24" s="138"/>
      <c r="D24" s="68"/>
      <c r="E24" s="139"/>
      <c r="F24" s="4"/>
      <c r="G24" s="18"/>
      <c r="H24" s="18"/>
      <c r="I24" s="18"/>
      <c r="J24" s="18"/>
      <c r="K24" s="20"/>
      <c r="L24" s="20"/>
      <c r="M24" s="20"/>
      <c r="N24" s="20"/>
      <c r="O24" s="20"/>
      <c r="P24" s="20"/>
      <c r="Q24" s="18"/>
      <c r="R24" s="14" t="str">
        <f>IF(LEN(Contacts[[#This Row],[First Name]])&gt;0,IF(S24=0,"✅","❎"),"")</f>
        <v/>
      </c>
      <c r="S24" s="13">
        <f>IF(LEN(Contacts[[#This Row],[First Name]])&gt;0,IF(IF(LEN(Contacts[[#This Row],[First Name]])&gt;0,0,1)+IF(LEN(Contacts[[#This Row],[Last Name]])&gt;0,0,1)+IF(LEN(Contacts[[#This Row],[Title]])&gt;0,0,1)+IF(LEN(Contacts[[#This Row],[Location]])&gt;0,0,1)+IF(LEN(Contacts[[#This Row],[Phone]])&gt;0,0,1)+IF(LEN(Contacts[[#This Row],[Email]])&gt;0,0,1)=0,0,1),0)</f>
        <v>0</v>
      </c>
    </row>
    <row r="25" spans="1:19" ht="15.75" customHeight="1">
      <c r="A25" s="2"/>
      <c r="B25" s="4"/>
      <c r="C25" s="138"/>
      <c r="D25" s="68"/>
      <c r="E25" s="139"/>
      <c r="F25" s="4"/>
      <c r="G25" s="18"/>
      <c r="H25" s="18"/>
      <c r="I25" s="18"/>
      <c r="J25" s="18"/>
      <c r="K25" s="20"/>
      <c r="L25" s="20"/>
      <c r="M25" s="20"/>
      <c r="N25" s="20"/>
      <c r="O25" s="20"/>
      <c r="P25" s="20"/>
      <c r="Q25" s="18"/>
      <c r="R25" s="14" t="str">
        <f>IF(LEN(Contacts[[#This Row],[First Name]])&gt;0,IF(S25=0,"✅","❎"),"")</f>
        <v/>
      </c>
      <c r="S25" s="13">
        <f>IF(LEN(Contacts[[#This Row],[First Name]])&gt;0,IF(IF(LEN(Contacts[[#This Row],[First Name]])&gt;0,0,1)+IF(LEN(Contacts[[#This Row],[Last Name]])&gt;0,0,1)+IF(LEN(Contacts[[#This Row],[Title]])&gt;0,0,1)+IF(LEN(Contacts[[#This Row],[Location]])&gt;0,0,1)+IF(LEN(Contacts[[#This Row],[Phone]])&gt;0,0,1)+IF(LEN(Contacts[[#This Row],[Email]])&gt;0,0,1)=0,0,1),0)</f>
        <v>0</v>
      </c>
    </row>
    <row r="26" spans="1:19">
      <c r="A26" s="2"/>
      <c r="B26" s="4"/>
      <c r="C26" s="138"/>
      <c r="D26" s="68"/>
      <c r="E26" s="139"/>
      <c r="F26" s="4"/>
      <c r="G26" s="18"/>
      <c r="H26" s="18"/>
      <c r="I26" s="18"/>
      <c r="J26" s="18"/>
      <c r="K26" s="20"/>
      <c r="L26" s="20"/>
      <c r="M26" s="20"/>
      <c r="N26" s="20"/>
      <c r="O26" s="20"/>
      <c r="P26" s="20"/>
      <c r="Q26" s="18"/>
      <c r="R26" s="14" t="str">
        <f>IF(LEN(Contacts[[#This Row],[First Name]])&gt;0,IF(S26=0,"✅","❎"),"")</f>
        <v/>
      </c>
      <c r="S26" s="13">
        <f>IF(LEN(Contacts[[#This Row],[First Name]])&gt;0,IF(IF(LEN(Contacts[[#This Row],[First Name]])&gt;0,0,1)+IF(LEN(Contacts[[#This Row],[Last Name]])&gt;0,0,1)+IF(LEN(Contacts[[#This Row],[Title]])&gt;0,0,1)+IF(LEN(Contacts[[#This Row],[Location]])&gt;0,0,1)+IF(LEN(Contacts[[#This Row],[Phone]])&gt;0,0,1)+IF(LEN(Contacts[[#This Row],[Email]])&gt;0,0,1)=0,0,1),0)</f>
        <v>0</v>
      </c>
    </row>
    <row r="27" spans="1:19">
      <c r="A27" s="2"/>
      <c r="B27" s="4"/>
      <c r="C27" s="138"/>
      <c r="D27" s="68"/>
      <c r="E27" s="139"/>
      <c r="F27" s="4"/>
      <c r="G27" s="18"/>
      <c r="H27" s="18"/>
      <c r="I27" s="18"/>
      <c r="J27" s="18"/>
      <c r="K27" s="20"/>
      <c r="L27" s="20"/>
      <c r="M27" s="20"/>
      <c r="N27" s="20"/>
      <c r="O27" s="20"/>
      <c r="P27" s="20"/>
      <c r="Q27" s="18"/>
      <c r="R27" s="14" t="str">
        <f>IF(LEN(Contacts[[#This Row],[First Name]])&gt;0,IF(S27=0,"✅","❎"),"")</f>
        <v/>
      </c>
      <c r="S27" s="13">
        <f>IF(LEN(Contacts[[#This Row],[First Name]])&gt;0,IF(IF(LEN(Contacts[[#This Row],[First Name]])&gt;0,0,1)+IF(LEN(Contacts[[#This Row],[Last Name]])&gt;0,0,1)+IF(LEN(Contacts[[#This Row],[Title]])&gt;0,0,1)+IF(LEN(Contacts[[#This Row],[Location]])&gt;0,0,1)+IF(LEN(Contacts[[#This Row],[Phone]])&gt;0,0,1)+IF(LEN(Contacts[[#This Row],[Email]])&gt;0,0,1)=0,0,1),0)</f>
        <v>0</v>
      </c>
    </row>
    <row r="28" spans="1:19">
      <c r="A28" s="2"/>
      <c r="B28" s="4"/>
      <c r="C28" s="138"/>
      <c r="D28" s="68"/>
      <c r="E28" s="139"/>
      <c r="F28" s="4"/>
      <c r="G28" s="18"/>
      <c r="H28" s="18"/>
      <c r="I28" s="18"/>
      <c r="J28" s="18"/>
      <c r="K28" s="20"/>
      <c r="L28" s="20"/>
      <c r="M28" s="20"/>
      <c r="N28" s="20"/>
      <c r="O28" s="20"/>
      <c r="P28" s="20"/>
      <c r="Q28" s="18"/>
      <c r="R28" s="14" t="str">
        <f>IF(LEN(Contacts[[#This Row],[First Name]])&gt;0,IF(S28=0,"✅","❎"),"")</f>
        <v/>
      </c>
      <c r="S28" s="13">
        <f>IF(LEN(Contacts[[#This Row],[First Name]])&gt;0,IF(IF(LEN(Contacts[[#This Row],[First Name]])&gt;0,0,1)+IF(LEN(Contacts[[#This Row],[Last Name]])&gt;0,0,1)+IF(LEN(Contacts[[#This Row],[Title]])&gt;0,0,1)+IF(LEN(Contacts[[#This Row],[Location]])&gt;0,0,1)+IF(LEN(Contacts[[#This Row],[Phone]])&gt;0,0,1)+IF(LEN(Contacts[[#This Row],[Email]])&gt;0,0,1)=0,0,1),0)</f>
        <v>0</v>
      </c>
    </row>
    <row r="29" spans="1:19">
      <c r="A29" s="2"/>
      <c r="B29" s="4"/>
      <c r="C29" s="138"/>
      <c r="D29" s="68"/>
      <c r="E29" s="139"/>
      <c r="F29" s="4"/>
      <c r="G29" s="18"/>
      <c r="H29" s="18"/>
      <c r="I29" s="18"/>
      <c r="J29" s="18"/>
      <c r="K29" s="20"/>
      <c r="L29" s="20"/>
      <c r="M29" s="20"/>
      <c r="N29" s="20"/>
      <c r="O29" s="20"/>
      <c r="P29" s="20"/>
      <c r="Q29" s="18"/>
      <c r="R29" s="14" t="str">
        <f>IF(LEN(Contacts[[#This Row],[First Name]])&gt;0,IF(S29=0,"✅","❎"),"")</f>
        <v/>
      </c>
      <c r="S29" s="13">
        <f>IF(LEN(Contacts[[#This Row],[First Name]])&gt;0,IF(IF(LEN(Contacts[[#This Row],[First Name]])&gt;0,0,1)+IF(LEN(Contacts[[#This Row],[Last Name]])&gt;0,0,1)+IF(LEN(Contacts[[#This Row],[Title]])&gt;0,0,1)+IF(LEN(Contacts[[#This Row],[Location]])&gt;0,0,1)+IF(LEN(Contacts[[#This Row],[Phone]])&gt;0,0,1)+IF(LEN(Contacts[[#This Row],[Email]])&gt;0,0,1)=0,0,1),0)</f>
        <v>0</v>
      </c>
    </row>
    <row r="30" spans="1:19">
      <c r="A30" s="2"/>
      <c r="B30" s="4"/>
      <c r="C30" s="138"/>
      <c r="D30" s="68"/>
      <c r="E30" s="139"/>
      <c r="F30" s="4"/>
      <c r="G30" s="18"/>
      <c r="H30" s="18"/>
      <c r="I30" s="18"/>
      <c r="J30" s="18"/>
      <c r="K30" s="20"/>
      <c r="L30" s="20"/>
      <c r="M30" s="20"/>
      <c r="N30" s="20"/>
      <c r="O30" s="20"/>
      <c r="P30" s="20"/>
      <c r="Q30" s="18"/>
      <c r="R30" s="14" t="str">
        <f>IF(LEN(Contacts[[#This Row],[First Name]])&gt;0,IF(S30=0,"✅","❎"),"")</f>
        <v/>
      </c>
      <c r="S30" s="13">
        <f>IF(LEN(Contacts[[#This Row],[First Name]])&gt;0,IF(IF(LEN(Contacts[[#This Row],[First Name]])&gt;0,0,1)+IF(LEN(Contacts[[#This Row],[Last Name]])&gt;0,0,1)+IF(LEN(Contacts[[#This Row],[Title]])&gt;0,0,1)+IF(LEN(Contacts[[#This Row],[Location]])&gt;0,0,1)+IF(LEN(Contacts[[#This Row],[Phone]])&gt;0,0,1)+IF(LEN(Contacts[[#This Row],[Email]])&gt;0,0,1)=0,0,1),0)</f>
        <v>0</v>
      </c>
    </row>
    <row r="31" spans="1:19">
      <c r="A31" s="2"/>
      <c r="B31" s="4"/>
      <c r="C31" s="138"/>
      <c r="D31" s="68"/>
      <c r="E31" s="139"/>
      <c r="F31" s="4"/>
      <c r="G31" s="18"/>
      <c r="H31" s="18"/>
      <c r="I31" s="18"/>
      <c r="J31" s="18"/>
      <c r="K31" s="20"/>
      <c r="L31" s="20"/>
      <c r="M31" s="20"/>
      <c r="N31" s="20"/>
      <c r="O31" s="20"/>
      <c r="P31" s="20"/>
      <c r="Q31" s="18"/>
      <c r="R31" s="14" t="str">
        <f>IF(LEN(Contacts[[#This Row],[First Name]])&gt;0,IF(S31=0,"✅","❎"),"")</f>
        <v/>
      </c>
      <c r="S31" s="13">
        <f>IF(LEN(Contacts[[#This Row],[First Name]])&gt;0,IF(IF(LEN(Contacts[[#This Row],[First Name]])&gt;0,0,1)+IF(LEN(Contacts[[#This Row],[Last Name]])&gt;0,0,1)+IF(LEN(Contacts[[#This Row],[Title]])&gt;0,0,1)+IF(LEN(Contacts[[#This Row],[Location]])&gt;0,0,1)+IF(LEN(Contacts[[#This Row],[Phone]])&gt;0,0,1)+IF(LEN(Contacts[[#This Row],[Email]])&gt;0,0,1)=0,0,1),0)</f>
        <v>0</v>
      </c>
    </row>
    <row r="32" spans="1:19">
      <c r="A32" s="2"/>
      <c r="B32" s="4"/>
      <c r="C32" s="138"/>
      <c r="D32" s="68"/>
      <c r="E32" s="139"/>
      <c r="F32" s="4"/>
      <c r="G32" s="18"/>
      <c r="H32" s="18"/>
      <c r="I32" s="18"/>
      <c r="J32" s="18"/>
      <c r="K32" s="20"/>
      <c r="L32" s="20"/>
      <c r="M32" s="20"/>
      <c r="N32" s="20"/>
      <c r="O32" s="20"/>
      <c r="P32" s="20"/>
      <c r="Q32" s="18"/>
      <c r="R32" s="14" t="str">
        <f>IF(LEN(Contacts[[#This Row],[First Name]])&gt;0,IF(S32=0,"✅","❎"),"")</f>
        <v/>
      </c>
      <c r="S32" s="13">
        <f>IF(LEN(Contacts[[#This Row],[First Name]])&gt;0,IF(IF(LEN(Contacts[[#This Row],[First Name]])&gt;0,0,1)+IF(LEN(Contacts[[#This Row],[Last Name]])&gt;0,0,1)+IF(LEN(Contacts[[#This Row],[Title]])&gt;0,0,1)+IF(LEN(Contacts[[#This Row],[Location]])&gt;0,0,1)+IF(LEN(Contacts[[#This Row],[Phone]])&gt;0,0,1)+IF(LEN(Contacts[[#This Row],[Email]])&gt;0,0,1)=0,0,1),0)</f>
        <v>0</v>
      </c>
    </row>
    <row r="33" spans="1:19">
      <c r="A33" s="2"/>
      <c r="B33" s="4"/>
      <c r="C33" s="138"/>
      <c r="D33" s="68"/>
      <c r="E33" s="139"/>
      <c r="F33" s="4"/>
      <c r="G33" s="18"/>
      <c r="H33" s="18"/>
      <c r="I33" s="18"/>
      <c r="J33" s="18"/>
      <c r="K33" s="20"/>
      <c r="L33" s="20"/>
      <c r="M33" s="20"/>
      <c r="N33" s="20"/>
      <c r="O33" s="20"/>
      <c r="P33" s="20"/>
      <c r="Q33" s="18"/>
      <c r="R33" s="14" t="str">
        <f>IF(LEN(Contacts[[#This Row],[First Name]])&gt;0,IF(S33=0,"✅","❎"),"")</f>
        <v/>
      </c>
      <c r="S33" s="13">
        <f>IF(LEN(Contacts[[#This Row],[First Name]])&gt;0,IF(IF(LEN(Contacts[[#This Row],[First Name]])&gt;0,0,1)+IF(LEN(Contacts[[#This Row],[Last Name]])&gt;0,0,1)+IF(LEN(Contacts[[#This Row],[Title]])&gt;0,0,1)+IF(LEN(Contacts[[#This Row],[Location]])&gt;0,0,1)+IF(LEN(Contacts[[#This Row],[Phone]])&gt;0,0,1)+IF(LEN(Contacts[[#This Row],[Email]])&gt;0,0,1)=0,0,1),0)</f>
        <v>0</v>
      </c>
    </row>
    <row r="34" spans="1:19">
      <c r="A34" s="2"/>
      <c r="B34" s="4"/>
      <c r="C34" s="138"/>
      <c r="D34" s="68"/>
      <c r="E34" s="139"/>
      <c r="F34" s="4"/>
      <c r="G34" s="18"/>
      <c r="H34" s="18"/>
      <c r="I34" s="18"/>
      <c r="J34" s="18"/>
      <c r="K34" s="20"/>
      <c r="L34" s="20"/>
      <c r="M34" s="20"/>
      <c r="N34" s="20"/>
      <c r="O34" s="20"/>
      <c r="P34" s="20"/>
      <c r="Q34" s="18"/>
      <c r="R34" s="14" t="str">
        <f>IF(LEN(Contacts[[#This Row],[First Name]])&gt;0,IF(S34=0,"✅","❎"),"")</f>
        <v/>
      </c>
      <c r="S34" s="13">
        <f>IF(LEN(Contacts[[#This Row],[First Name]])&gt;0,IF(IF(LEN(Contacts[[#This Row],[First Name]])&gt;0,0,1)+IF(LEN(Contacts[[#This Row],[Last Name]])&gt;0,0,1)+IF(LEN(Contacts[[#This Row],[Title]])&gt;0,0,1)+IF(LEN(Contacts[[#This Row],[Location]])&gt;0,0,1)+IF(LEN(Contacts[[#This Row],[Phone]])&gt;0,0,1)+IF(LEN(Contacts[[#This Row],[Email]])&gt;0,0,1)=0,0,1),0)</f>
        <v>0</v>
      </c>
    </row>
    <row r="35" spans="1:19">
      <c r="A35" s="2"/>
      <c r="B35" s="4"/>
      <c r="C35" s="138"/>
      <c r="D35" s="68"/>
      <c r="E35" s="139"/>
      <c r="F35" s="4"/>
      <c r="G35" s="18"/>
      <c r="H35" s="18"/>
      <c r="I35" s="18"/>
      <c r="J35" s="18"/>
      <c r="K35" s="20"/>
      <c r="L35" s="20"/>
      <c r="M35" s="20"/>
      <c r="N35" s="20"/>
      <c r="O35" s="20"/>
      <c r="P35" s="20"/>
      <c r="Q35" s="18"/>
      <c r="R35" s="14" t="str">
        <f>IF(LEN(Contacts[[#This Row],[First Name]])&gt;0,IF(S35=0,"✅","❎"),"")</f>
        <v/>
      </c>
      <c r="S35" s="13">
        <f>IF(LEN(Contacts[[#This Row],[First Name]])&gt;0,IF(IF(LEN(Contacts[[#This Row],[First Name]])&gt;0,0,1)+IF(LEN(Contacts[[#This Row],[Last Name]])&gt;0,0,1)+IF(LEN(Contacts[[#This Row],[Title]])&gt;0,0,1)+IF(LEN(Contacts[[#This Row],[Location]])&gt;0,0,1)+IF(LEN(Contacts[[#This Row],[Phone]])&gt;0,0,1)+IF(LEN(Contacts[[#This Row],[Email]])&gt;0,0,1)=0,0,1),0)</f>
        <v>0</v>
      </c>
    </row>
    <row r="36" spans="1:19">
      <c r="A36" s="2"/>
      <c r="B36" s="4"/>
      <c r="C36" s="138"/>
      <c r="D36" s="68"/>
      <c r="E36" s="139"/>
      <c r="F36" s="4"/>
      <c r="G36" s="18"/>
      <c r="H36" s="18"/>
      <c r="I36" s="18"/>
      <c r="J36" s="18"/>
      <c r="K36" s="20"/>
      <c r="L36" s="20"/>
      <c r="M36" s="20"/>
      <c r="N36" s="20"/>
      <c r="O36" s="20"/>
      <c r="P36" s="20"/>
      <c r="Q36" s="18"/>
      <c r="R36" s="14" t="str">
        <f>IF(LEN(Contacts[[#This Row],[First Name]])&gt;0,IF(S36=0,"✅","❎"),"")</f>
        <v/>
      </c>
      <c r="S36" s="13">
        <f>IF(LEN(Contacts[[#This Row],[First Name]])&gt;0,IF(IF(LEN(Contacts[[#This Row],[First Name]])&gt;0,0,1)+IF(LEN(Contacts[[#This Row],[Last Name]])&gt;0,0,1)+IF(LEN(Contacts[[#This Row],[Title]])&gt;0,0,1)+IF(LEN(Contacts[[#This Row],[Location]])&gt;0,0,1)+IF(LEN(Contacts[[#This Row],[Phone]])&gt;0,0,1)+IF(LEN(Contacts[[#This Row],[Email]])&gt;0,0,1)=0,0,1),0)</f>
        <v>0</v>
      </c>
    </row>
    <row r="37" spans="1:19">
      <c r="A37" s="2"/>
      <c r="B37" s="4"/>
      <c r="C37" s="138"/>
      <c r="D37" s="68"/>
      <c r="E37" s="139"/>
      <c r="F37" s="4"/>
      <c r="G37" s="18"/>
      <c r="H37" s="18"/>
      <c r="I37" s="18"/>
      <c r="J37" s="18"/>
      <c r="K37" s="20"/>
      <c r="L37" s="20"/>
      <c r="M37" s="20"/>
      <c r="N37" s="20"/>
      <c r="O37" s="20"/>
      <c r="P37" s="20"/>
      <c r="Q37" s="18"/>
      <c r="R37" s="14" t="str">
        <f>IF(LEN(Contacts[[#This Row],[First Name]])&gt;0,IF(S37=0,"✅","❎"),"")</f>
        <v/>
      </c>
      <c r="S37" s="13">
        <f>IF(LEN(Contacts[[#This Row],[First Name]])&gt;0,IF(IF(LEN(Contacts[[#This Row],[First Name]])&gt;0,0,1)+IF(LEN(Contacts[[#This Row],[Last Name]])&gt;0,0,1)+IF(LEN(Contacts[[#This Row],[Title]])&gt;0,0,1)+IF(LEN(Contacts[[#This Row],[Location]])&gt;0,0,1)+IF(LEN(Contacts[[#This Row],[Phone]])&gt;0,0,1)+IF(LEN(Contacts[[#This Row],[Email]])&gt;0,0,1)=0,0,1),0)</f>
        <v>0</v>
      </c>
    </row>
    <row r="38" spans="1:19">
      <c r="A38" s="2"/>
      <c r="B38" s="4"/>
      <c r="C38" s="138"/>
      <c r="D38" s="68"/>
      <c r="E38" s="139"/>
      <c r="F38" s="4"/>
      <c r="G38" s="18"/>
      <c r="H38" s="18"/>
      <c r="I38" s="18"/>
      <c r="J38" s="18"/>
      <c r="K38" s="20"/>
      <c r="L38" s="20"/>
      <c r="M38" s="20"/>
      <c r="N38" s="20"/>
      <c r="O38" s="20"/>
      <c r="P38" s="20"/>
      <c r="Q38" s="18"/>
      <c r="R38" s="14" t="str">
        <f>IF(LEN(Contacts[[#This Row],[First Name]])&gt;0,IF(S38=0,"✅","❎"),"")</f>
        <v/>
      </c>
      <c r="S38" s="13">
        <f>IF(LEN(Contacts[[#This Row],[First Name]])&gt;0,IF(IF(LEN(Contacts[[#This Row],[First Name]])&gt;0,0,1)+IF(LEN(Contacts[[#This Row],[Last Name]])&gt;0,0,1)+IF(LEN(Contacts[[#This Row],[Title]])&gt;0,0,1)+IF(LEN(Contacts[[#This Row],[Location]])&gt;0,0,1)+IF(LEN(Contacts[[#This Row],[Phone]])&gt;0,0,1)+IF(LEN(Contacts[[#This Row],[Email]])&gt;0,0,1)=0,0,1),0)</f>
        <v>0</v>
      </c>
    </row>
    <row r="39" spans="1:19">
      <c r="A39" s="2"/>
      <c r="B39" s="4"/>
      <c r="C39" s="138"/>
      <c r="D39" s="68"/>
      <c r="E39" s="139"/>
      <c r="F39" s="4"/>
      <c r="G39" s="18"/>
      <c r="H39" s="18"/>
      <c r="I39" s="18"/>
      <c r="J39" s="18"/>
      <c r="K39" s="20"/>
      <c r="L39" s="20"/>
      <c r="M39" s="20"/>
      <c r="N39" s="20"/>
      <c r="O39" s="20"/>
      <c r="P39" s="20"/>
      <c r="Q39" s="18"/>
      <c r="R39" s="14" t="str">
        <f>IF(LEN(Contacts[[#This Row],[First Name]])&gt;0,IF(S39=0,"✅","❎"),"")</f>
        <v/>
      </c>
      <c r="S39" s="13">
        <f>IF(LEN(Contacts[[#This Row],[First Name]])&gt;0,IF(IF(LEN(Contacts[[#This Row],[First Name]])&gt;0,0,1)+IF(LEN(Contacts[[#This Row],[Last Name]])&gt;0,0,1)+IF(LEN(Contacts[[#This Row],[Title]])&gt;0,0,1)+IF(LEN(Contacts[[#This Row],[Location]])&gt;0,0,1)+IF(LEN(Contacts[[#This Row],[Phone]])&gt;0,0,1)+IF(LEN(Contacts[[#This Row],[Email]])&gt;0,0,1)=0,0,1),0)</f>
        <v>0</v>
      </c>
    </row>
    <row r="40" spans="1:19">
      <c r="A40" s="2"/>
      <c r="B40" s="4"/>
      <c r="C40" s="138"/>
      <c r="D40" s="68"/>
      <c r="E40" s="139"/>
      <c r="F40" s="4"/>
      <c r="G40" s="18"/>
      <c r="H40" s="18"/>
      <c r="I40" s="18"/>
      <c r="J40" s="18"/>
      <c r="K40" s="20"/>
      <c r="L40" s="20"/>
      <c r="M40" s="20"/>
      <c r="N40" s="20"/>
      <c r="O40" s="20"/>
      <c r="P40" s="20"/>
      <c r="Q40" s="18"/>
      <c r="R40" s="14" t="str">
        <f>IF(LEN(Contacts[[#This Row],[First Name]])&gt;0,IF(S40=0,"✅","❎"),"")</f>
        <v/>
      </c>
      <c r="S40" s="13">
        <f>IF(LEN(Contacts[[#This Row],[First Name]])&gt;0,IF(IF(LEN(Contacts[[#This Row],[First Name]])&gt;0,0,1)+IF(LEN(Contacts[[#This Row],[Last Name]])&gt;0,0,1)+IF(LEN(Contacts[[#This Row],[Title]])&gt;0,0,1)+IF(LEN(Contacts[[#This Row],[Location]])&gt;0,0,1)+IF(LEN(Contacts[[#This Row],[Phone]])&gt;0,0,1)+IF(LEN(Contacts[[#This Row],[Email]])&gt;0,0,1)=0,0,1),0)</f>
        <v>0</v>
      </c>
    </row>
    <row r="41" spans="1:19">
      <c r="A41" s="2"/>
      <c r="B41" s="4"/>
      <c r="C41" s="138"/>
      <c r="D41" s="68"/>
      <c r="E41" s="139"/>
      <c r="F41" s="4"/>
      <c r="G41" s="18"/>
      <c r="H41" s="18"/>
      <c r="I41" s="18"/>
      <c r="J41" s="18"/>
      <c r="K41" s="20"/>
      <c r="L41" s="20"/>
      <c r="M41" s="20"/>
      <c r="N41" s="20"/>
      <c r="O41" s="20"/>
      <c r="P41" s="20"/>
      <c r="Q41" s="18"/>
      <c r="R41" s="14" t="str">
        <f>IF(LEN(Contacts[[#This Row],[First Name]])&gt;0,IF(S41=0,"✅","❎"),"")</f>
        <v/>
      </c>
      <c r="S41" s="13">
        <f>IF(LEN(Contacts[[#This Row],[First Name]])&gt;0,IF(IF(LEN(Contacts[[#This Row],[First Name]])&gt;0,0,1)+IF(LEN(Contacts[[#This Row],[Last Name]])&gt;0,0,1)+IF(LEN(Contacts[[#This Row],[Title]])&gt;0,0,1)+IF(LEN(Contacts[[#This Row],[Location]])&gt;0,0,1)+IF(LEN(Contacts[[#This Row],[Phone]])&gt;0,0,1)+IF(LEN(Contacts[[#This Row],[Email]])&gt;0,0,1)=0,0,1),0)</f>
        <v>0</v>
      </c>
    </row>
    <row r="42" spans="1:19">
      <c r="A42" s="2"/>
      <c r="B42" s="4"/>
      <c r="C42" s="138"/>
      <c r="D42" s="68"/>
      <c r="E42" s="139"/>
      <c r="F42" s="4"/>
      <c r="G42" s="18"/>
      <c r="H42" s="18"/>
      <c r="I42" s="18"/>
      <c r="J42" s="18"/>
      <c r="K42" s="20"/>
      <c r="L42" s="20"/>
      <c r="M42" s="20"/>
      <c r="N42" s="20"/>
      <c r="O42" s="20"/>
      <c r="P42" s="20"/>
      <c r="Q42" s="18"/>
      <c r="R42" s="14" t="str">
        <f>IF(LEN(Contacts[[#This Row],[First Name]])&gt;0,IF(S42=0,"✅","❎"),"")</f>
        <v/>
      </c>
      <c r="S42" s="13">
        <f>IF(LEN(Contacts[[#This Row],[First Name]])&gt;0,IF(IF(LEN(Contacts[[#This Row],[First Name]])&gt;0,0,1)+IF(LEN(Contacts[[#This Row],[Last Name]])&gt;0,0,1)+IF(LEN(Contacts[[#This Row],[Title]])&gt;0,0,1)+IF(LEN(Contacts[[#This Row],[Location]])&gt;0,0,1)+IF(LEN(Contacts[[#This Row],[Phone]])&gt;0,0,1)+IF(LEN(Contacts[[#This Row],[Email]])&gt;0,0,1)=0,0,1),0)</f>
        <v>0</v>
      </c>
    </row>
    <row r="43" spans="1:19">
      <c r="A43" s="2"/>
      <c r="B43" s="4"/>
      <c r="C43" s="138"/>
      <c r="D43" s="68"/>
      <c r="E43" s="139"/>
      <c r="F43" s="4"/>
      <c r="G43" s="18"/>
      <c r="H43" s="18"/>
      <c r="I43" s="18"/>
      <c r="J43" s="18"/>
      <c r="K43" s="20"/>
      <c r="L43" s="20"/>
      <c r="M43" s="20"/>
      <c r="N43" s="20"/>
      <c r="O43" s="20"/>
      <c r="P43" s="20"/>
      <c r="Q43" s="18"/>
      <c r="R43" s="14" t="str">
        <f>IF(LEN(Contacts[[#This Row],[First Name]])&gt;0,IF(S43=0,"✅","❎"),"")</f>
        <v/>
      </c>
      <c r="S43" s="13">
        <f>IF(LEN(Contacts[[#This Row],[First Name]])&gt;0,IF(IF(LEN(Contacts[[#This Row],[First Name]])&gt;0,0,1)+IF(LEN(Contacts[[#This Row],[Last Name]])&gt;0,0,1)+IF(LEN(Contacts[[#This Row],[Title]])&gt;0,0,1)+IF(LEN(Contacts[[#This Row],[Location]])&gt;0,0,1)+IF(LEN(Contacts[[#This Row],[Phone]])&gt;0,0,1)+IF(LEN(Contacts[[#This Row],[Email]])&gt;0,0,1)=0,0,1),0)</f>
        <v>0</v>
      </c>
    </row>
    <row r="44" spans="1:19">
      <c r="A44" s="2"/>
      <c r="B44" s="4"/>
      <c r="C44" s="140"/>
      <c r="D44" s="141"/>
      <c r="E44" s="142"/>
      <c r="F44" s="4"/>
      <c r="G44" s="21" t="s">
        <v>65</v>
      </c>
      <c r="H44" s="21" t="s">
        <v>65</v>
      </c>
      <c r="I44" s="21" t="s">
        <v>65</v>
      </c>
      <c r="J44" s="21" t="s">
        <v>65</v>
      </c>
      <c r="K44" s="21" t="s">
        <v>65</v>
      </c>
      <c r="L44" s="21" t="s">
        <v>65</v>
      </c>
      <c r="M44" s="21" t="s">
        <v>65</v>
      </c>
      <c r="N44" s="21"/>
      <c r="O44" s="21"/>
      <c r="P44" s="21"/>
      <c r="Q44" s="21"/>
      <c r="R44" s="4"/>
      <c r="S44" s="2"/>
    </row>
    <row r="45" spans="1:19">
      <c r="A45" s="2"/>
      <c r="B45" s="4"/>
      <c r="C45" s="4"/>
      <c r="D45" s="4"/>
      <c r="E45" s="4"/>
      <c r="F45" s="4"/>
      <c r="G45" s="4"/>
      <c r="H45" s="4"/>
      <c r="I45" s="4"/>
      <c r="J45" s="4"/>
      <c r="K45" s="4"/>
      <c r="L45" s="4"/>
      <c r="M45" s="4"/>
      <c r="N45" s="4"/>
      <c r="O45" s="4"/>
      <c r="P45" s="4"/>
      <c r="Q45" s="4"/>
      <c r="R45" s="4"/>
      <c r="S45" s="2"/>
    </row>
    <row r="46" spans="1:19">
      <c r="A46" s="2"/>
      <c r="B46" s="2"/>
      <c r="C46" s="2"/>
      <c r="D46" s="2"/>
      <c r="E46" s="2"/>
      <c r="F46" s="2"/>
      <c r="G46" s="2"/>
      <c r="H46" s="2"/>
      <c r="I46" s="2"/>
      <c r="J46" s="2"/>
      <c r="K46" s="2"/>
      <c r="L46" s="2"/>
      <c r="M46" s="2"/>
      <c r="N46" s="2"/>
      <c r="O46" s="2"/>
      <c r="P46" s="2"/>
      <c r="Q46" s="2"/>
      <c r="R46" s="2"/>
      <c r="S46" s="2"/>
    </row>
  </sheetData>
  <sheetProtection algorithmName="SHA-512" hashValue="oKYYUgnwn47KvofxVD6ypG88kkhrUuXbnPD4n6LpzP00CIgiZoBolDCymbu3hSzznwW803ydGq2Xf9rHqv5CSw==" saltValue="oESQfgLfTXPFB50A/O0Y0g==" spinCount="100000" sheet="1" objects="1" scenarios="1" selectLockedCells="1"/>
  <mergeCells count="6">
    <mergeCell ref="C13:E13"/>
    <mergeCell ref="C15:E44"/>
    <mergeCell ref="G7:R8"/>
    <mergeCell ref="F2:P3"/>
    <mergeCell ref="Q2:R3"/>
    <mergeCell ref="B7:F8"/>
  </mergeCells>
  <phoneticPr fontId="19" type="noConversion"/>
  <conditionalFormatting sqref="B7:F8">
    <cfRule type="expression" dxfId="9" priority="1">
      <formula>A7 = 0</formula>
    </cfRule>
    <cfRule type="expression" dxfId="8" priority="2">
      <formula>A7 &gt; 0</formula>
    </cfRule>
  </conditionalFormatting>
  <conditionalFormatting sqref="R12:R45">
    <cfRule type="cellIs" dxfId="7" priority="3" operator="equal">
      <formula>"✅"</formula>
    </cfRule>
    <cfRule type="cellIs" dxfId="6" priority="4" operator="equal">
      <formula>"❎"</formula>
    </cfRule>
  </conditionalFormatting>
  <dataValidations count="2">
    <dataValidation type="list" allowBlank="1" showInputMessage="1" showErrorMessage="1" sqref="J14:J43" xr:uid="{9A0CD5D1-BCDA-4072-9429-A2CAA3950E1D}">
      <formula1>LocationLook</formula1>
    </dataValidation>
    <dataValidation type="list" allowBlank="1" showInputMessage="1" showErrorMessage="1" sqref="N14:Q43" xr:uid="{46D75685-0400-4991-943C-3B086B6C4C68}">
      <formula1>Boolean</formula1>
    </dataValidation>
  </dataValidations>
  <hyperlinks>
    <hyperlink ref="Q2:R3" location="'🏠'!A1" display="🏠" xr:uid="{5AD733A2-544A-4E01-822C-673375089350}"/>
  </hyperlinks>
  <printOptions horizontalCentered="1" verticalCentered="1"/>
  <pageMargins left="0.15" right="0.15" top="0.25" bottom="0.25" header="0.15" footer="0.15"/>
  <pageSetup scale="53" fitToHeight="0"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4BD6A-58C7-4E91-A1DB-EDB4DA7BD58E}">
  <sheetPr>
    <tabColor theme="9"/>
    <pageSetUpPr fitToPage="1"/>
  </sheetPr>
  <dimension ref="A1:AB36"/>
  <sheetViews>
    <sheetView zoomScaleNormal="100" workbookViewId="0">
      <selection activeCell="Q22" sqref="Q22"/>
    </sheetView>
  </sheetViews>
  <sheetFormatPr defaultRowHeight="15"/>
  <cols>
    <col min="1" max="2" width="2.85546875" customWidth="1"/>
    <col min="4" max="4" width="9.140625" customWidth="1"/>
    <col min="5" max="6" width="2.85546875" customWidth="1"/>
    <col min="10" max="12" width="2.85546875" customWidth="1"/>
    <col min="16" max="16" width="2.85546875" customWidth="1"/>
    <col min="17" max="17" width="16.85546875" bestFit="1" customWidth="1"/>
    <col min="18" max="18" width="18" customWidth="1"/>
    <col min="19" max="21" width="2.85546875" customWidth="1"/>
    <col min="22" max="22" width="21.42578125" hidden="1" customWidth="1"/>
    <col min="23" max="23" width="24.140625" hidden="1" customWidth="1"/>
    <col min="24" max="24" width="11.42578125" hidden="1" customWidth="1"/>
    <col min="25" max="25" width="7.5703125" hidden="1" customWidth="1"/>
    <col min="26" max="26" width="6" hidden="1" customWidth="1"/>
    <col min="27" max="28" width="11" hidden="1" customWidth="1"/>
  </cols>
  <sheetData>
    <row r="1" spans="1:28">
      <c r="A1" s="2"/>
      <c r="B1" s="2"/>
      <c r="C1" s="2"/>
      <c r="D1" s="2"/>
      <c r="E1" s="2"/>
      <c r="F1" s="2"/>
      <c r="G1" s="2"/>
      <c r="H1" s="2"/>
      <c r="I1" s="2"/>
      <c r="J1" s="2"/>
      <c r="K1" s="2"/>
      <c r="L1" s="2"/>
      <c r="M1" s="2"/>
      <c r="N1" s="2"/>
      <c r="O1" s="2"/>
      <c r="P1" s="2"/>
      <c r="Q1" s="2"/>
      <c r="R1" s="2"/>
      <c r="S1" s="2"/>
      <c r="T1" s="2"/>
      <c r="U1" s="53"/>
      <c r="V1" s="53"/>
      <c r="W1" s="53"/>
      <c r="X1" s="53"/>
      <c r="Y1" s="53"/>
      <c r="Z1" s="53"/>
      <c r="AA1" s="53"/>
      <c r="AB1" s="53"/>
    </row>
    <row r="2" spans="1:28" ht="15" customHeight="1">
      <c r="A2" s="2"/>
      <c r="B2" s="1"/>
      <c r="C2" s="1"/>
      <c r="D2" s="1"/>
      <c r="E2" s="2"/>
      <c r="F2" s="92" t="s">
        <v>0</v>
      </c>
      <c r="G2" s="92"/>
      <c r="H2" s="92"/>
      <c r="I2" s="92"/>
      <c r="J2" s="92"/>
      <c r="K2" s="92"/>
      <c r="L2" s="92"/>
      <c r="M2" s="92"/>
      <c r="N2" s="92"/>
      <c r="O2" s="92"/>
      <c r="P2" s="92"/>
      <c r="Q2" s="92"/>
      <c r="R2" s="113" t="s">
        <v>56</v>
      </c>
      <c r="S2" s="113"/>
      <c r="T2" s="2"/>
      <c r="U2" s="53"/>
      <c r="V2" s="53"/>
      <c r="W2" s="53"/>
      <c r="X2" s="53"/>
      <c r="Y2" s="53"/>
      <c r="Z2" s="53"/>
      <c r="AA2" s="53"/>
      <c r="AB2" s="53"/>
    </row>
    <row r="3" spans="1:28" ht="15.75" customHeight="1">
      <c r="A3" s="2"/>
      <c r="B3" s="1"/>
      <c r="C3" s="1"/>
      <c r="D3" s="1"/>
      <c r="E3" s="2"/>
      <c r="F3" s="92"/>
      <c r="G3" s="92"/>
      <c r="H3" s="92"/>
      <c r="I3" s="92"/>
      <c r="J3" s="92"/>
      <c r="K3" s="92"/>
      <c r="L3" s="92"/>
      <c r="M3" s="92"/>
      <c r="N3" s="92"/>
      <c r="O3" s="92"/>
      <c r="P3" s="92"/>
      <c r="Q3" s="92"/>
      <c r="R3" s="113"/>
      <c r="S3" s="113"/>
      <c r="T3" s="2"/>
      <c r="U3" s="53"/>
      <c r="V3" s="53"/>
      <c r="W3" s="53"/>
      <c r="X3" s="53"/>
      <c r="Y3" s="53"/>
      <c r="Z3" s="53"/>
      <c r="AA3" s="53"/>
      <c r="AB3" s="53"/>
    </row>
    <row r="4" spans="1:28" ht="15" customHeight="1">
      <c r="A4" s="2"/>
      <c r="B4" s="2"/>
      <c r="C4" s="2"/>
      <c r="D4" s="2"/>
      <c r="E4" s="2"/>
      <c r="F4" s="2"/>
      <c r="G4" s="3"/>
      <c r="H4" s="3"/>
      <c r="I4" s="3"/>
      <c r="J4" s="3"/>
      <c r="K4" s="3"/>
      <c r="L4" s="3"/>
      <c r="M4" s="3"/>
      <c r="N4" s="3"/>
      <c r="O4" s="3"/>
      <c r="P4" s="3"/>
      <c r="Q4" s="3"/>
      <c r="R4" s="3"/>
      <c r="S4" s="3"/>
      <c r="T4" s="2"/>
      <c r="U4" s="53"/>
      <c r="V4" s="53"/>
      <c r="W4" s="53"/>
      <c r="X4" s="53"/>
      <c r="Y4" s="53"/>
      <c r="Z4" s="53"/>
      <c r="AA4" s="53"/>
      <c r="AB4" s="53"/>
    </row>
    <row r="5" spans="1:28" ht="7.5" customHeight="1">
      <c r="A5" s="53"/>
      <c r="B5" s="53"/>
      <c r="C5" s="53"/>
      <c r="D5" s="53"/>
      <c r="E5" s="53"/>
      <c r="F5" s="53"/>
      <c r="G5" s="53"/>
      <c r="H5" s="53"/>
      <c r="I5" s="53"/>
      <c r="J5" s="53"/>
      <c r="K5" s="53"/>
      <c r="L5" s="53"/>
      <c r="M5" s="53"/>
      <c r="N5" s="53"/>
      <c r="O5" s="53"/>
      <c r="P5" s="53"/>
      <c r="Q5" s="53"/>
      <c r="R5" s="53"/>
      <c r="S5" s="53"/>
      <c r="T5" s="53"/>
      <c r="U5" s="53"/>
      <c r="V5" s="53"/>
      <c r="W5" s="53"/>
      <c r="X5" s="53"/>
      <c r="Y5" s="53"/>
      <c r="Z5" s="53"/>
      <c r="AA5" s="53"/>
      <c r="AB5" s="53"/>
    </row>
    <row r="6" spans="1:28" ht="15" customHeight="1">
      <c r="A6" s="2"/>
      <c r="B6" s="2"/>
      <c r="C6" s="2"/>
      <c r="D6" s="2"/>
      <c r="E6" s="2"/>
      <c r="F6" s="2"/>
      <c r="G6" s="2"/>
      <c r="H6" s="2"/>
      <c r="I6" s="2"/>
      <c r="J6" s="2"/>
      <c r="K6" s="2"/>
      <c r="L6" s="2"/>
      <c r="M6" s="2"/>
      <c r="N6" s="2"/>
      <c r="O6" s="2"/>
      <c r="P6" s="2"/>
      <c r="Q6" s="2"/>
      <c r="R6" s="2"/>
      <c r="S6" s="2"/>
      <c r="T6" s="2"/>
      <c r="U6" s="53"/>
      <c r="V6" s="53"/>
      <c r="W6" s="53"/>
      <c r="X6" s="53"/>
      <c r="Y6" s="53"/>
      <c r="Z6" s="53"/>
      <c r="AA6" s="53"/>
      <c r="AB6" s="53"/>
    </row>
    <row r="7" spans="1:28" ht="15" customHeight="1">
      <c r="A7" s="13">
        <f>SUM(T12:T35)+SUM(K12:K35)</f>
        <v>7</v>
      </c>
      <c r="B7" s="114" t="s">
        <v>21</v>
      </c>
      <c r="C7" s="114"/>
      <c r="D7" s="114"/>
      <c r="E7" s="114"/>
      <c r="F7" s="115"/>
      <c r="G7" s="119" t="s">
        <v>103</v>
      </c>
      <c r="H7" s="120"/>
      <c r="I7" s="120"/>
      <c r="J7" s="120"/>
      <c r="K7" s="120"/>
      <c r="L7" s="120"/>
      <c r="M7" s="120"/>
      <c r="N7" s="120"/>
      <c r="O7" s="120"/>
      <c r="P7" s="120"/>
      <c r="Q7" s="120"/>
      <c r="R7" s="120"/>
      <c r="S7" s="120"/>
      <c r="T7" s="2"/>
      <c r="U7" s="53"/>
      <c r="V7" s="53"/>
      <c r="W7" s="53"/>
      <c r="X7" s="53"/>
      <c r="Y7" s="53"/>
      <c r="Z7" s="53"/>
      <c r="AA7" s="53"/>
      <c r="AB7" s="53"/>
    </row>
    <row r="8" spans="1:28" ht="15" customHeight="1">
      <c r="A8" s="2"/>
      <c r="B8" s="114"/>
      <c r="C8" s="114"/>
      <c r="D8" s="114"/>
      <c r="E8" s="114"/>
      <c r="F8" s="115"/>
      <c r="G8" s="119"/>
      <c r="H8" s="120"/>
      <c r="I8" s="120"/>
      <c r="J8" s="120"/>
      <c r="K8" s="120"/>
      <c r="L8" s="120"/>
      <c r="M8" s="120"/>
      <c r="N8" s="120"/>
      <c r="O8" s="120"/>
      <c r="P8" s="120"/>
      <c r="Q8" s="120"/>
      <c r="R8" s="120"/>
      <c r="S8" s="120"/>
      <c r="T8" s="2"/>
      <c r="U8" s="53"/>
      <c r="V8" s="53"/>
      <c r="W8" s="53"/>
      <c r="X8" s="53"/>
      <c r="Y8" s="53"/>
      <c r="Z8" s="53"/>
      <c r="AA8" s="53"/>
      <c r="AB8" s="53"/>
    </row>
    <row r="9" spans="1:28" ht="15" customHeight="1">
      <c r="A9" s="2"/>
      <c r="B9" s="2"/>
      <c r="C9" s="2"/>
      <c r="D9" s="2"/>
      <c r="E9" s="2"/>
      <c r="F9" s="2"/>
      <c r="G9" s="2"/>
      <c r="H9" s="2"/>
      <c r="I9" s="2"/>
      <c r="J9" s="2"/>
      <c r="K9" s="2"/>
      <c r="L9" s="2"/>
      <c r="M9" s="2"/>
      <c r="N9" s="2"/>
      <c r="O9" s="2"/>
      <c r="P9" s="2"/>
      <c r="Q9" s="2"/>
      <c r="R9" s="2"/>
      <c r="S9" s="2"/>
      <c r="T9" s="2"/>
      <c r="U9" s="53"/>
      <c r="V9" s="53"/>
      <c r="W9" s="53"/>
      <c r="X9" s="53"/>
      <c r="Y9" s="53"/>
      <c r="Z9" s="53"/>
      <c r="AA9" s="53"/>
      <c r="AB9" s="53"/>
    </row>
    <row r="10" spans="1:28" ht="7.5" customHeight="1">
      <c r="A10" s="53"/>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row>
    <row r="11" spans="1:28">
      <c r="A11" s="2"/>
      <c r="B11" s="2"/>
      <c r="C11" s="2"/>
      <c r="D11" s="2"/>
      <c r="E11" s="2"/>
      <c r="F11" s="2"/>
      <c r="G11" s="2"/>
      <c r="H11" s="2"/>
      <c r="I11" s="2"/>
      <c r="J11" s="2"/>
      <c r="K11" s="2"/>
      <c r="L11" s="2"/>
      <c r="M11" s="2"/>
      <c r="N11" s="2"/>
      <c r="O11" s="2"/>
      <c r="P11" s="2"/>
      <c r="Q11" s="2"/>
      <c r="R11" s="2"/>
      <c r="S11" s="2"/>
      <c r="T11" s="2"/>
      <c r="U11" s="53"/>
      <c r="V11" s="53"/>
      <c r="W11" s="53"/>
      <c r="X11" s="53"/>
      <c r="Y11" s="53"/>
      <c r="Z11" s="53"/>
      <c r="AA11" s="53"/>
      <c r="AB11" s="53"/>
    </row>
    <row r="12" spans="1:28" ht="15.75" thickBot="1">
      <c r="A12" s="2"/>
      <c r="B12" s="4"/>
      <c r="C12" s="4"/>
      <c r="D12" s="4"/>
      <c r="E12" s="4"/>
      <c r="F12" s="4"/>
      <c r="G12" s="4"/>
      <c r="H12" s="4"/>
      <c r="I12" s="4"/>
      <c r="J12" s="16"/>
      <c r="K12" s="17"/>
      <c r="L12" s="4"/>
      <c r="M12" s="4"/>
      <c r="N12" s="4"/>
      <c r="O12" s="4"/>
      <c r="P12" s="4"/>
      <c r="Q12" s="4"/>
      <c r="R12" s="4"/>
      <c r="S12" s="4"/>
      <c r="T12" s="2"/>
      <c r="U12" s="53"/>
      <c r="V12" s="53" t="s">
        <v>104</v>
      </c>
      <c r="W12" s="53" t="s">
        <v>25</v>
      </c>
      <c r="X12" s="53" t="s">
        <v>26</v>
      </c>
      <c r="Y12" s="53" t="s">
        <v>27</v>
      </c>
      <c r="Z12" s="53" t="s">
        <v>28</v>
      </c>
      <c r="AA12" s="53" t="s">
        <v>29</v>
      </c>
      <c r="AB12" s="53" t="s">
        <v>105</v>
      </c>
    </row>
    <row r="13" spans="1:28" ht="15.75" customHeight="1" thickBot="1">
      <c r="A13" s="2"/>
      <c r="B13" s="4"/>
      <c r="C13" s="151" t="s">
        <v>104</v>
      </c>
      <c r="D13" s="151"/>
      <c r="E13" s="151"/>
      <c r="F13" s="151"/>
      <c r="G13" s="151"/>
      <c r="H13" s="151"/>
      <c r="I13" s="151"/>
      <c r="J13" s="35"/>
      <c r="K13" s="36"/>
      <c r="L13" s="28"/>
      <c r="M13" s="147" t="s">
        <v>58</v>
      </c>
      <c r="N13" s="148"/>
      <c r="O13" s="149"/>
      <c r="P13" s="28"/>
      <c r="Q13" s="37" t="s">
        <v>106</v>
      </c>
      <c r="R13" s="37" t="s">
        <v>107</v>
      </c>
      <c r="S13" s="4"/>
      <c r="T13" s="2"/>
      <c r="U13" s="53"/>
      <c r="V13" s="18" t="str">
        <f>IF(LEN(D14)&gt;0,D14,"")</f>
        <v/>
      </c>
      <c r="W13" s="18" t="str">
        <f>IF(LEN(D17)&gt;0,D17,"")</f>
        <v/>
      </c>
      <c r="X13" s="18" t="str">
        <f>IF(LEN(D18)&gt;0,D18,"")</f>
        <v/>
      </c>
      <c r="Y13" s="18" t="str">
        <f>IF(LEN(D19)&gt;0,D19,"")</f>
        <v/>
      </c>
      <c r="Z13" s="18" t="str">
        <f>IF(LEN(D20)&gt;0,D20,"")</f>
        <v/>
      </c>
      <c r="AA13" s="18" t="str">
        <f>IF(LEN(D23)&gt;0,D23,"")</f>
        <v/>
      </c>
      <c r="AB13" s="18" t="str">
        <f>IF(LEN(D26)&gt;0,D26,"")</f>
        <v/>
      </c>
    </row>
    <row r="14" spans="1:28" ht="15.75" customHeight="1" thickBot="1">
      <c r="A14" s="2"/>
      <c r="B14" s="4"/>
      <c r="C14" s="6"/>
      <c r="D14" s="95"/>
      <c r="E14" s="96"/>
      <c r="F14" s="96"/>
      <c r="G14" s="96"/>
      <c r="H14" s="96"/>
      <c r="I14" s="97"/>
      <c r="J14" s="14" t="str">
        <f>IF(LEN(D14)&gt;0,"✅","❎")</f>
        <v>❎</v>
      </c>
      <c r="K14" s="13">
        <f>IF(LEN(D14)&gt;0,0,1)</f>
        <v>1</v>
      </c>
      <c r="L14" s="4"/>
      <c r="M14" s="4"/>
      <c r="N14" s="4"/>
      <c r="O14" s="4"/>
      <c r="P14" s="4"/>
      <c r="Q14" s="38"/>
      <c r="R14" s="39"/>
      <c r="S14" s="14" t="str">
        <f>IF(LEN(Codes[[#This Row],[Code]])&gt;0,IF(T14=0,"✅","❎"),"")</f>
        <v/>
      </c>
      <c r="T14" s="13">
        <f>IF(LEN(Codes[[#This Row],[Code]])&gt;0,IF(IF(LEN(Codes[[#This Row],[Code]])&gt;0,0,1)+IF(LEN(Codes[[#This Row],[Charged Amount]])&gt;0,0,1)=0,0,1),0)</f>
        <v>0</v>
      </c>
      <c r="U14" s="53"/>
      <c r="V14" s="53"/>
      <c r="W14" s="53"/>
      <c r="X14" s="11"/>
      <c r="Y14" s="53"/>
      <c r="Z14" s="53"/>
      <c r="AA14" s="53"/>
      <c r="AB14" s="53"/>
    </row>
    <row r="15" spans="1:28" ht="15.75" customHeight="1">
      <c r="A15" s="2"/>
      <c r="B15" s="4"/>
      <c r="C15" s="6"/>
      <c r="D15" s="6"/>
      <c r="E15" s="6"/>
      <c r="F15" s="4"/>
      <c r="G15" s="6"/>
      <c r="H15" s="6"/>
      <c r="I15" s="6"/>
      <c r="J15" s="4"/>
      <c r="K15" s="13"/>
      <c r="L15" s="4"/>
      <c r="M15" s="135" t="s">
        <v>108</v>
      </c>
      <c r="N15" s="136"/>
      <c r="O15" s="137"/>
      <c r="P15" s="4"/>
      <c r="Q15" s="40"/>
      <c r="R15" s="41"/>
      <c r="S15" s="14" t="str">
        <f>IF(LEN(Codes[[#This Row],[Code]])&gt;0,IF(T15=0,"✅","❎"),"")</f>
        <v/>
      </c>
      <c r="T15" s="13">
        <f>IF(LEN(Codes[[#This Row],[Code]])&gt;0,IF(IF(LEN(Codes[[#This Row],[Code]])&gt;0,0,1)+IF(LEN(Codes[[#This Row],[Charged Amount]])&gt;0,0,1)=0,0,1),0)</f>
        <v>0</v>
      </c>
      <c r="U15" s="53"/>
      <c r="V15" s="53"/>
      <c r="W15" s="53"/>
      <c r="X15" s="53"/>
      <c r="Y15" s="53"/>
      <c r="Z15" s="53"/>
      <c r="AA15" s="53"/>
      <c r="AB15" s="53"/>
    </row>
    <row r="16" spans="1:28" ht="15.75" thickBot="1">
      <c r="A16" s="2"/>
      <c r="B16" s="4"/>
      <c r="C16" s="151" t="s">
        <v>109</v>
      </c>
      <c r="D16" s="151"/>
      <c r="E16" s="151"/>
      <c r="F16" s="151"/>
      <c r="G16" s="151"/>
      <c r="H16" s="151"/>
      <c r="I16" s="7"/>
      <c r="J16" s="4"/>
      <c r="K16" s="13"/>
      <c r="L16" s="4"/>
      <c r="M16" s="138"/>
      <c r="N16" s="68"/>
      <c r="O16" s="139"/>
      <c r="P16" s="4"/>
      <c r="Q16" s="38"/>
      <c r="R16" s="39"/>
      <c r="S16" s="14" t="str">
        <f>IF(LEN(Codes[[#This Row],[Code]])&gt;0,IF(T16=0,"✅","❎"),"")</f>
        <v/>
      </c>
      <c r="T16" s="13">
        <f>IF(LEN(Codes[[#This Row],[Code]])&gt;0,IF(IF(LEN(Codes[[#This Row],[Code]])&gt;0,0,1)+IF(LEN(Codes[[#This Row],[Charged Amount]])&gt;0,0,1)=0,0,1),0)</f>
        <v>0</v>
      </c>
      <c r="U16" s="53"/>
      <c r="V16" s="53"/>
      <c r="W16" s="53"/>
      <c r="X16" s="53"/>
      <c r="Y16" s="53"/>
      <c r="Z16" s="53"/>
      <c r="AA16" s="53"/>
      <c r="AB16" s="53"/>
    </row>
    <row r="17" spans="1:20" ht="15.75" customHeight="1" thickBot="1">
      <c r="A17" s="2"/>
      <c r="B17" s="4"/>
      <c r="C17" s="8" t="s">
        <v>25</v>
      </c>
      <c r="D17" s="95"/>
      <c r="E17" s="96"/>
      <c r="F17" s="96"/>
      <c r="G17" s="96"/>
      <c r="H17" s="96"/>
      <c r="I17" s="97"/>
      <c r="J17" s="14" t="str">
        <f>IF(LEN(D17)&gt;0,"✅","❎")</f>
        <v>❎</v>
      </c>
      <c r="K17" s="13">
        <f t="shared" ref="K17:K26" si="0">IF(LEN(D17)&gt;0,0,1)</f>
        <v>1</v>
      </c>
      <c r="L17" s="4"/>
      <c r="M17" s="138"/>
      <c r="N17" s="68"/>
      <c r="O17" s="139"/>
      <c r="P17" s="4"/>
      <c r="Q17" s="40"/>
      <c r="R17" s="41"/>
      <c r="S17" s="14" t="str">
        <f>IF(LEN(Codes[[#This Row],[Code]])&gt;0,IF(T17=0,"✅","❎"),"")</f>
        <v/>
      </c>
      <c r="T17" s="13">
        <f>IF(LEN(Codes[[#This Row],[Code]])&gt;0,IF(IF(LEN(Codes[[#This Row],[Code]])&gt;0,0,1)+IF(LEN(Codes[[#This Row],[Charged Amount]])&gt;0,0,1)=0,0,1),0)</f>
        <v>0</v>
      </c>
    </row>
    <row r="18" spans="1:20" ht="15.75" customHeight="1" thickBot="1">
      <c r="A18" s="2"/>
      <c r="B18" s="4"/>
      <c r="C18" s="8" t="s">
        <v>26</v>
      </c>
      <c r="D18" s="95"/>
      <c r="E18" s="96"/>
      <c r="F18" s="96"/>
      <c r="G18" s="96"/>
      <c r="H18" s="96"/>
      <c r="I18" s="97"/>
      <c r="J18" s="14" t="str">
        <f>IF(LEN(D18)&gt;0,"✅","❎")</f>
        <v>❎</v>
      </c>
      <c r="K18" s="13">
        <f t="shared" si="0"/>
        <v>1</v>
      </c>
      <c r="L18" s="4"/>
      <c r="M18" s="138"/>
      <c r="N18" s="68"/>
      <c r="O18" s="139"/>
      <c r="P18" s="4"/>
      <c r="Q18" s="38"/>
      <c r="R18" s="39"/>
      <c r="S18" s="14" t="str">
        <f>IF(LEN(Codes[[#This Row],[Code]])&gt;0,IF(T18=0,"✅","❎"),"")</f>
        <v/>
      </c>
      <c r="T18" s="13">
        <f>IF(LEN(Codes[[#This Row],[Code]])&gt;0,IF(IF(LEN(Codes[[#This Row],[Code]])&gt;0,0,1)+IF(LEN(Codes[[#This Row],[Charged Amount]])&gt;0,0,1)=0,0,1),0)</f>
        <v>0</v>
      </c>
    </row>
    <row r="19" spans="1:20" ht="15.75" thickBot="1">
      <c r="A19" s="2"/>
      <c r="B19" s="4"/>
      <c r="C19" s="8" t="s">
        <v>27</v>
      </c>
      <c r="D19" s="95"/>
      <c r="E19" s="96"/>
      <c r="F19" s="96"/>
      <c r="G19" s="96"/>
      <c r="H19" s="96"/>
      <c r="I19" s="97"/>
      <c r="J19" s="14" t="str">
        <f>IF(LEN(D19)&gt;0,"✅","❎")</f>
        <v>❎</v>
      </c>
      <c r="K19" s="13">
        <f t="shared" si="0"/>
        <v>1</v>
      </c>
      <c r="L19" s="4"/>
      <c r="M19" s="138"/>
      <c r="N19" s="68"/>
      <c r="O19" s="139"/>
      <c r="P19" s="4"/>
      <c r="Q19" s="40"/>
      <c r="R19" s="41"/>
      <c r="S19" s="14" t="str">
        <f>IF(LEN(Codes[[#This Row],[Code]])&gt;0,IF(T19=0,"✅","❎"),"")</f>
        <v/>
      </c>
      <c r="T19" s="13">
        <f>IF(LEN(Codes[[#This Row],[Code]])&gt;0,IF(IF(LEN(Codes[[#This Row],[Code]])&gt;0,0,1)+IF(LEN(Codes[[#This Row],[Charged Amount]])&gt;0,0,1)=0,0,1),0)</f>
        <v>0</v>
      </c>
    </row>
    <row r="20" spans="1:20" ht="15.75" customHeight="1" thickBot="1">
      <c r="A20" s="2"/>
      <c r="B20" s="4"/>
      <c r="C20" s="8" t="s">
        <v>28</v>
      </c>
      <c r="D20" s="95"/>
      <c r="E20" s="96"/>
      <c r="F20" s="96"/>
      <c r="G20" s="96"/>
      <c r="H20" s="96"/>
      <c r="I20" s="97"/>
      <c r="J20" s="14" t="str">
        <f>IF(LEN(D20)&gt;0,"✅","❎")</f>
        <v>❎</v>
      </c>
      <c r="K20" s="13">
        <f t="shared" si="0"/>
        <v>1</v>
      </c>
      <c r="L20" s="4"/>
      <c r="M20" s="138"/>
      <c r="N20" s="68"/>
      <c r="O20" s="139"/>
      <c r="P20" s="4"/>
      <c r="Q20" s="38"/>
      <c r="R20" s="39"/>
      <c r="S20" s="14" t="str">
        <f>IF(LEN(Codes[[#This Row],[Code]])&gt;0,IF(T20=0,"✅","❎"),"")</f>
        <v/>
      </c>
      <c r="T20" s="13">
        <f>IF(LEN(Codes[[#This Row],[Code]])&gt;0,IF(IF(LEN(Codes[[#This Row],[Code]])&gt;0,0,1)+IF(LEN(Codes[[#This Row],[Charged Amount]])&gt;0,0,1)=0,0,1),0)</f>
        <v>0</v>
      </c>
    </row>
    <row r="21" spans="1:20" ht="15.75" customHeight="1">
      <c r="A21" s="2"/>
      <c r="B21" s="4"/>
      <c r="C21" s="6"/>
      <c r="D21" s="6"/>
      <c r="E21" s="6"/>
      <c r="F21" s="4"/>
      <c r="G21" s="6"/>
      <c r="H21" s="6"/>
      <c r="I21" s="6"/>
      <c r="J21" s="4"/>
      <c r="K21" s="13"/>
      <c r="L21" s="4"/>
      <c r="M21" s="138"/>
      <c r="N21" s="68"/>
      <c r="O21" s="139"/>
      <c r="P21" s="4"/>
      <c r="Q21" s="40"/>
      <c r="R21" s="41"/>
      <c r="S21" s="14" t="str">
        <f>IF(LEN(Codes[[#This Row],[Code]])&gt;0,IF(T21=0,"✅","❎"),"")</f>
        <v/>
      </c>
      <c r="T21" s="13">
        <f>IF(LEN(Codes[[#This Row],[Code]])&gt;0,IF(IF(LEN(Codes[[#This Row],[Code]])&gt;0,0,1)+IF(LEN(Codes[[#This Row],[Charged Amount]])&gt;0,0,1)=0,0,1),0)</f>
        <v>0</v>
      </c>
    </row>
    <row r="22" spans="1:20" ht="15.75" thickBot="1">
      <c r="A22" s="2"/>
      <c r="B22" s="4"/>
      <c r="C22" s="7" t="s">
        <v>110</v>
      </c>
      <c r="D22" s="7"/>
      <c r="E22" s="7"/>
      <c r="F22" s="7"/>
      <c r="G22" s="7"/>
      <c r="H22" s="7"/>
      <c r="I22" s="7"/>
      <c r="J22" s="4"/>
      <c r="K22" s="13"/>
      <c r="L22" s="4"/>
      <c r="M22" s="138"/>
      <c r="N22" s="68"/>
      <c r="O22" s="139"/>
      <c r="P22" s="4"/>
      <c r="Q22" s="38"/>
      <c r="R22" s="39"/>
      <c r="S22" s="14" t="str">
        <f>IF(LEN(Codes[[#This Row],[Code]])&gt;0,IF(T22=0,"✅","❎"),"")</f>
        <v/>
      </c>
      <c r="T22" s="13">
        <f>IF(LEN(Codes[[#This Row],[Code]])&gt;0,IF(IF(LEN(Codes[[#This Row],[Code]])&gt;0,0,1)+IF(LEN(Codes[[#This Row],[Charged Amount]])&gt;0,0,1)=0,0,1),0)</f>
        <v>0</v>
      </c>
    </row>
    <row r="23" spans="1:20" ht="15.75" customHeight="1" thickBot="1">
      <c r="A23" s="2"/>
      <c r="B23" s="4"/>
      <c r="C23" s="6"/>
      <c r="D23" s="132"/>
      <c r="E23" s="133"/>
      <c r="F23" s="133"/>
      <c r="G23" s="133"/>
      <c r="H23" s="133"/>
      <c r="I23" s="134"/>
      <c r="J23" s="14" t="str">
        <f>IF(LEN(D23)&gt;0,"✅","❎")</f>
        <v>❎</v>
      </c>
      <c r="K23" s="13">
        <f t="shared" si="0"/>
        <v>1</v>
      </c>
      <c r="L23" s="4"/>
      <c r="M23" s="138"/>
      <c r="N23" s="68"/>
      <c r="O23" s="139"/>
      <c r="P23" s="4"/>
      <c r="Q23" s="40"/>
      <c r="R23" s="41"/>
      <c r="S23" s="14" t="str">
        <f>IF(LEN(Codes[[#This Row],[Code]])&gt;0,IF(T23=0,"✅","❎"),"")</f>
        <v/>
      </c>
      <c r="T23" s="13">
        <f>IF(LEN(Codes[[#This Row],[Code]])&gt;0,IF(IF(LEN(Codes[[#This Row],[Code]])&gt;0,0,1)+IF(LEN(Codes[[#This Row],[Charged Amount]])&gt;0,0,1)=0,0,1),0)</f>
        <v>0</v>
      </c>
    </row>
    <row r="24" spans="1:20">
      <c r="A24" s="2"/>
      <c r="B24" s="4"/>
      <c r="C24" s="6"/>
      <c r="D24" s="6"/>
      <c r="E24" s="6"/>
      <c r="F24" s="4"/>
      <c r="G24" s="6"/>
      <c r="H24" s="6"/>
      <c r="I24" s="6"/>
      <c r="J24" s="4"/>
      <c r="K24" s="13"/>
      <c r="L24" s="4"/>
      <c r="M24" s="138"/>
      <c r="N24" s="68"/>
      <c r="O24" s="139"/>
      <c r="P24" s="4"/>
      <c r="Q24" s="38"/>
      <c r="R24" s="39"/>
      <c r="S24" s="14" t="str">
        <f>IF(LEN(Codes[[#This Row],[Code]])&gt;0,IF(T24=0,"✅","❎"),"")</f>
        <v/>
      </c>
      <c r="T24" s="13">
        <f>IF(LEN(Codes[[#This Row],[Code]])&gt;0,IF(IF(LEN(Codes[[#This Row],[Code]])&gt;0,0,1)+IF(LEN(Codes[[#This Row],[Charged Amount]])&gt;0,0,1)=0,0,1),0)</f>
        <v>0</v>
      </c>
    </row>
    <row r="25" spans="1:20" ht="15.75" thickBot="1">
      <c r="A25" s="2"/>
      <c r="B25" s="4"/>
      <c r="C25" s="7" t="s">
        <v>105</v>
      </c>
      <c r="D25" s="7"/>
      <c r="E25" s="7"/>
      <c r="F25" s="7"/>
      <c r="G25" s="7"/>
      <c r="H25" s="7"/>
      <c r="I25" s="7"/>
      <c r="J25" s="4"/>
      <c r="K25" s="13"/>
      <c r="L25" s="4"/>
      <c r="M25" s="138"/>
      <c r="N25" s="68"/>
      <c r="O25" s="139"/>
      <c r="P25" s="4"/>
      <c r="Q25" s="40"/>
      <c r="R25" s="41"/>
      <c r="S25" s="14" t="str">
        <f>IF(LEN(Codes[[#This Row],[Code]])&gt;0,IF(T25=0,"✅","❎"),"")</f>
        <v/>
      </c>
      <c r="T25" s="13">
        <f>IF(LEN(Codes[[#This Row],[Code]])&gt;0,IF(IF(LEN(Codes[[#This Row],[Code]])&gt;0,0,1)+IF(LEN(Codes[[#This Row],[Charged Amount]])&gt;0,0,1)=0,0,1),0)</f>
        <v>0</v>
      </c>
    </row>
    <row r="26" spans="1:20" ht="15.75" thickBot="1">
      <c r="A26" s="2"/>
      <c r="B26" s="4"/>
      <c r="C26" s="6"/>
      <c r="D26" s="95"/>
      <c r="E26" s="96"/>
      <c r="F26" s="96"/>
      <c r="G26" s="96"/>
      <c r="H26" s="96"/>
      <c r="I26" s="97"/>
      <c r="J26" s="14" t="str">
        <f>IF(LEN(D26)&gt;0,"✅","❎")</f>
        <v>❎</v>
      </c>
      <c r="K26" s="13">
        <f t="shared" si="0"/>
        <v>1</v>
      </c>
      <c r="L26" s="4"/>
      <c r="M26" s="138"/>
      <c r="N26" s="68"/>
      <c r="O26" s="139"/>
      <c r="P26" s="4"/>
      <c r="Q26" s="38"/>
      <c r="R26" s="39"/>
      <c r="S26" s="14" t="str">
        <f>IF(LEN(Codes[[#This Row],[Code]])&gt;0,IF(T26=0,"✅","❎"),"")</f>
        <v/>
      </c>
      <c r="T26" s="13">
        <f>IF(LEN(Codes[[#This Row],[Code]])&gt;0,IF(IF(LEN(Codes[[#This Row],[Code]])&gt;0,0,1)+IF(LEN(Codes[[#This Row],[Charged Amount]])&gt;0,0,1)=0,0,1),0)</f>
        <v>0</v>
      </c>
    </row>
    <row r="27" spans="1:20">
      <c r="A27" s="2"/>
      <c r="B27" s="4"/>
      <c r="C27" s="6"/>
      <c r="D27" s="4"/>
      <c r="E27" s="6"/>
      <c r="F27" s="4"/>
      <c r="G27" s="6"/>
      <c r="H27" s="6"/>
      <c r="I27" s="6"/>
      <c r="J27" s="4"/>
      <c r="K27" s="13"/>
      <c r="L27" s="4"/>
      <c r="M27" s="138"/>
      <c r="N27" s="68"/>
      <c r="O27" s="139"/>
      <c r="P27" s="4"/>
      <c r="Q27" s="40"/>
      <c r="R27" s="41"/>
      <c r="S27" s="14" t="str">
        <f>IF(LEN(Codes[[#This Row],[Code]])&gt;0,IF(T27=0,"✅","❎"),"")</f>
        <v/>
      </c>
      <c r="T27" s="13">
        <f>IF(LEN(Codes[[#This Row],[Code]])&gt;0,IF(IF(LEN(Codes[[#This Row],[Code]])&gt;0,0,1)+IF(LEN(Codes[[#This Row],[Charged Amount]])&gt;0,0,1)=0,0,1),0)</f>
        <v>0</v>
      </c>
    </row>
    <row r="28" spans="1:20">
      <c r="A28" s="2"/>
      <c r="B28" s="4"/>
      <c r="C28" s="4"/>
      <c r="D28" s="4"/>
      <c r="E28" s="4"/>
      <c r="F28" s="4"/>
      <c r="G28" s="4"/>
      <c r="H28" s="4"/>
      <c r="I28" s="4"/>
      <c r="J28" s="4"/>
      <c r="K28" s="13"/>
      <c r="L28" s="4"/>
      <c r="M28" s="138"/>
      <c r="N28" s="68"/>
      <c r="O28" s="139"/>
      <c r="P28" s="4"/>
      <c r="Q28" s="38"/>
      <c r="R28" s="39"/>
      <c r="S28" s="14" t="str">
        <f>IF(LEN(Codes[[#This Row],[Code]])&gt;0,IF(T28=0,"✅","❎"),"")</f>
        <v/>
      </c>
      <c r="T28" s="13">
        <f>IF(LEN(Codes[[#This Row],[Code]])&gt;0,IF(IF(LEN(Codes[[#This Row],[Code]])&gt;0,0,1)+IF(LEN(Codes[[#This Row],[Charged Amount]])&gt;0,0,1)=0,0,1),0)</f>
        <v>0</v>
      </c>
    </row>
    <row r="29" spans="1:20">
      <c r="A29" s="2"/>
      <c r="B29" s="4"/>
      <c r="C29" s="4"/>
      <c r="D29" s="4"/>
      <c r="E29" s="4"/>
      <c r="F29" s="4"/>
      <c r="G29" s="4"/>
      <c r="H29" s="4"/>
      <c r="I29" s="4"/>
      <c r="J29" s="4"/>
      <c r="K29" s="13"/>
      <c r="L29" s="4"/>
      <c r="M29" s="138"/>
      <c r="N29" s="68"/>
      <c r="O29" s="139"/>
      <c r="P29" s="4"/>
      <c r="Q29" s="40"/>
      <c r="R29" s="41"/>
      <c r="S29" s="14" t="str">
        <f>IF(LEN(Codes[[#This Row],[Code]])&gt;0,IF(T29=0,"✅","❎"),"")</f>
        <v/>
      </c>
      <c r="T29" s="13">
        <f>IF(LEN(Codes[[#This Row],[Code]])&gt;0,IF(IF(LEN(Codes[[#This Row],[Code]])&gt;0,0,1)+IF(LEN(Codes[[#This Row],[Charged Amount]])&gt;0,0,1)=0,0,1),0)</f>
        <v>0</v>
      </c>
    </row>
    <row r="30" spans="1:20">
      <c r="A30" s="2"/>
      <c r="B30" s="4"/>
      <c r="C30" s="4"/>
      <c r="D30" s="4"/>
      <c r="E30" s="4"/>
      <c r="F30" s="4"/>
      <c r="G30" s="4"/>
      <c r="H30" s="4"/>
      <c r="I30" s="4"/>
      <c r="J30" s="4"/>
      <c r="K30" s="13"/>
      <c r="L30" s="4"/>
      <c r="M30" s="138"/>
      <c r="N30" s="68"/>
      <c r="O30" s="139"/>
      <c r="P30" s="4"/>
      <c r="Q30" s="38"/>
      <c r="R30" s="39"/>
      <c r="S30" s="14" t="str">
        <f>IF(LEN(Codes[[#This Row],[Code]])&gt;0,IF(T30=0,"✅","❎"),"")</f>
        <v/>
      </c>
      <c r="T30" s="13">
        <f>IF(LEN(Codes[[#This Row],[Code]])&gt;0,IF(IF(LEN(Codes[[#This Row],[Code]])&gt;0,0,1)+IF(LEN(Codes[[#This Row],[Charged Amount]])&gt;0,0,1)=0,0,1),0)</f>
        <v>0</v>
      </c>
    </row>
    <row r="31" spans="1:20">
      <c r="A31" s="2"/>
      <c r="B31" s="4"/>
      <c r="C31" s="4"/>
      <c r="D31" s="4"/>
      <c r="E31" s="4"/>
      <c r="F31" s="4"/>
      <c r="G31" s="4"/>
      <c r="H31" s="4"/>
      <c r="I31" s="4"/>
      <c r="J31" s="4"/>
      <c r="K31" s="13"/>
      <c r="L31" s="4"/>
      <c r="M31" s="138"/>
      <c r="N31" s="68"/>
      <c r="O31" s="139"/>
      <c r="P31" s="4"/>
      <c r="Q31" s="42"/>
      <c r="R31" s="43"/>
      <c r="S31" s="14" t="str">
        <f>IF(LEN(Codes[[#This Row],[Code]])&gt;0,IF(T31=0,"✅","❎"),"")</f>
        <v/>
      </c>
      <c r="T31" s="13">
        <f>IF(LEN(Codes[[#This Row],[Code]])&gt;0,IF(IF(LEN(Codes[[#This Row],[Code]])&gt;0,0,1)+IF(LEN(Codes[[#This Row],[Charged Amount]])&gt;0,0,1)=0,0,1),0)</f>
        <v>0</v>
      </c>
    </row>
    <row r="32" spans="1:20">
      <c r="A32" s="2"/>
      <c r="B32" s="4"/>
      <c r="C32" s="4"/>
      <c r="D32" s="4"/>
      <c r="E32" s="4"/>
      <c r="F32" s="4"/>
      <c r="G32" s="4"/>
      <c r="H32" s="4"/>
      <c r="I32" s="4"/>
      <c r="J32" s="4"/>
      <c r="K32" s="13"/>
      <c r="L32" s="4"/>
      <c r="M32" s="138"/>
      <c r="N32" s="68"/>
      <c r="O32" s="139"/>
      <c r="P32" s="4"/>
      <c r="Q32" s="42"/>
      <c r="R32" s="43"/>
      <c r="S32" s="14" t="str">
        <f>IF(LEN(Codes[[#This Row],[Code]])&gt;0,IF(T32=0,"✅","❎"),"")</f>
        <v/>
      </c>
      <c r="T32" s="13">
        <f>IF(LEN(Codes[[#This Row],[Code]])&gt;0,IF(IF(LEN(Codes[[#This Row],[Code]])&gt;0,0,1)+IF(LEN(Codes[[#This Row],[Charged Amount]])&gt;0,0,1)=0,0,1),0)</f>
        <v>0</v>
      </c>
    </row>
    <row r="33" spans="1:20">
      <c r="A33" s="2"/>
      <c r="B33" s="4"/>
      <c r="C33" s="4"/>
      <c r="D33" s="4"/>
      <c r="E33" s="4"/>
      <c r="F33" s="4"/>
      <c r="G33" s="4"/>
      <c r="H33" s="4"/>
      <c r="I33" s="4"/>
      <c r="J33" s="4"/>
      <c r="K33" s="13"/>
      <c r="L33" s="4"/>
      <c r="M33" s="138"/>
      <c r="N33" s="68"/>
      <c r="O33" s="139"/>
      <c r="P33" s="4"/>
      <c r="Q33" s="42"/>
      <c r="R33" s="43"/>
      <c r="S33" s="14" t="str">
        <f>IF(LEN(Codes[[#This Row],[Code]])&gt;0,IF(T33=0,"✅","❎"),"")</f>
        <v/>
      </c>
      <c r="T33" s="13">
        <f>IF(LEN(Codes[[#This Row],[Code]])&gt;0,IF(IF(LEN(Codes[[#This Row],[Code]])&gt;0,0,1)+IF(LEN(Codes[[#This Row],[Charged Amount]])&gt;0,0,1)=0,0,1),0)</f>
        <v>0</v>
      </c>
    </row>
    <row r="34" spans="1:20" ht="15.75" thickBot="1">
      <c r="A34" s="2"/>
      <c r="B34" s="4"/>
      <c r="C34" s="4"/>
      <c r="D34" s="4"/>
      <c r="E34" s="4"/>
      <c r="F34" s="4"/>
      <c r="G34" s="4"/>
      <c r="H34" s="4"/>
      <c r="I34" s="4"/>
      <c r="J34" s="4"/>
      <c r="K34" s="13"/>
      <c r="L34" s="4"/>
      <c r="M34" s="140"/>
      <c r="N34" s="141"/>
      <c r="O34" s="142"/>
      <c r="P34" s="4"/>
      <c r="Q34" s="21" t="s">
        <v>65</v>
      </c>
      <c r="R34" s="21" t="s">
        <v>65</v>
      </c>
      <c r="S34" s="4"/>
      <c r="T34" s="2"/>
    </row>
    <row r="35" spans="1:20">
      <c r="A35" s="2"/>
      <c r="B35" s="4"/>
      <c r="C35" s="4"/>
      <c r="D35" s="4"/>
      <c r="E35" s="4"/>
      <c r="F35" s="4"/>
      <c r="G35" s="4"/>
      <c r="H35" s="4"/>
      <c r="I35" s="4"/>
      <c r="J35" s="4"/>
      <c r="K35" s="13"/>
      <c r="L35" s="4"/>
      <c r="M35" s="4"/>
      <c r="N35" s="4"/>
      <c r="O35" s="4"/>
      <c r="P35" s="4"/>
      <c r="Q35" s="4"/>
      <c r="R35" s="4"/>
      <c r="S35" s="4"/>
      <c r="T35" s="2"/>
    </row>
    <row r="36" spans="1:20">
      <c r="A36" s="2"/>
      <c r="B36" s="2"/>
      <c r="C36" s="2"/>
      <c r="D36" s="2"/>
      <c r="E36" s="2"/>
      <c r="F36" s="2"/>
      <c r="G36" s="2"/>
      <c r="H36" s="2"/>
      <c r="I36" s="2"/>
      <c r="J36" s="2"/>
      <c r="K36" s="2"/>
      <c r="L36" s="2"/>
      <c r="M36" s="2"/>
      <c r="N36" s="2"/>
      <c r="O36" s="2"/>
      <c r="P36" s="2"/>
      <c r="Q36" s="2"/>
      <c r="R36" s="2"/>
      <c r="S36" s="2"/>
      <c r="T36" s="2"/>
    </row>
  </sheetData>
  <sheetProtection algorithmName="SHA-512" hashValue="L+fRq8mwfNvsYl95J17IY1ZWhr8/+5+yqlTRpPppTtYbRp3TJZlt0zCz7J9jOyMWIv7Nom30w8f/2R/TM2YPgQ==" saltValue="vCn27TRUVAedR4V+csv7Mw==" spinCount="100000" sheet="1" objects="1" scenarios="1" selectLockedCells="1"/>
  <mergeCells count="15">
    <mergeCell ref="M13:O13"/>
    <mergeCell ref="M15:O34"/>
    <mergeCell ref="F2:Q3"/>
    <mergeCell ref="R2:S3"/>
    <mergeCell ref="C16:H16"/>
    <mergeCell ref="C13:I13"/>
    <mergeCell ref="D17:I17"/>
    <mergeCell ref="D14:I14"/>
    <mergeCell ref="D18:I18"/>
    <mergeCell ref="D19:I19"/>
    <mergeCell ref="D20:I20"/>
    <mergeCell ref="D23:I23"/>
    <mergeCell ref="D26:I26"/>
    <mergeCell ref="B7:F8"/>
    <mergeCell ref="G7:S8"/>
  </mergeCells>
  <conditionalFormatting sqref="B7:F8">
    <cfRule type="expression" dxfId="5" priority="9">
      <formula>A7 = 0</formula>
    </cfRule>
    <cfRule type="expression" dxfId="4" priority="10">
      <formula>A7 &gt; 0</formula>
    </cfRule>
  </conditionalFormatting>
  <conditionalFormatting sqref="P35">
    <cfRule type="cellIs" dxfId="3" priority="5" operator="equal">
      <formula>"✅"</formula>
    </cfRule>
    <cfRule type="cellIs" dxfId="2" priority="6" operator="equal">
      <formula>"❎"</formula>
    </cfRule>
  </conditionalFormatting>
  <conditionalFormatting sqref="S14:S33 J14:J35">
    <cfRule type="cellIs" dxfId="1" priority="7" operator="equal">
      <formula>"✅"</formula>
    </cfRule>
    <cfRule type="cellIs" dxfId="0" priority="8" operator="equal">
      <formula>"❎"</formula>
    </cfRule>
  </conditionalFormatting>
  <dataValidations count="1">
    <dataValidation type="list" allowBlank="1" showInputMessage="1" showErrorMessage="1" sqref="D19:I19" xr:uid="{33844168-2498-461F-A07A-E0D3457FD877}">
      <formula1>States</formula1>
    </dataValidation>
  </dataValidations>
  <hyperlinks>
    <hyperlink ref="R2:S3" location="'🏠'!A1" display="🏠" xr:uid="{B5088609-7750-4DDD-933A-54B790F4CB91}"/>
  </hyperlinks>
  <printOptions horizontalCentered="1" verticalCentered="1"/>
  <pageMargins left="0.15" right="0.15" top="0.25" bottom="0.25" header="0.15" footer="0.15"/>
  <pageSetup scale="76" fitToHeight="0" orientation="portrait" r:id="rId1"/>
  <drawing r:id="rId2"/>
  <tableParts count="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5833A-4D9A-40B0-9576-D15B071D5CC5}">
  <sheetPr>
    <tabColor theme="1"/>
  </sheetPr>
  <dimension ref="B2:X109"/>
  <sheetViews>
    <sheetView topLeftCell="H1" workbookViewId="0">
      <selection activeCell="K3" sqref="K3:K30"/>
    </sheetView>
  </sheetViews>
  <sheetFormatPr defaultRowHeight="15"/>
  <cols>
    <col min="1" max="1" width="2.85546875" customWidth="1"/>
    <col min="2" max="2" width="15.28515625" bestFit="1" customWidth="1"/>
    <col min="3" max="3" width="14.7109375" customWidth="1"/>
    <col min="4" max="4" width="2.85546875" customWidth="1"/>
    <col min="5" max="5" width="10.42578125" customWidth="1"/>
    <col min="6" max="6" width="2.85546875" customWidth="1"/>
    <col min="7" max="7" width="17" bestFit="1" customWidth="1"/>
    <col min="8" max="8" width="2.85546875" customWidth="1"/>
    <col min="9" max="9" width="13.140625" bestFit="1" customWidth="1"/>
    <col min="10" max="10" width="2.85546875" customWidth="1"/>
    <col min="11" max="11" width="63.140625" bestFit="1" customWidth="1"/>
    <col min="12" max="12" width="2.85546875" customWidth="1"/>
    <col min="13" max="13" width="20.5703125" bestFit="1" customWidth="1"/>
    <col min="14" max="14" width="39.42578125" bestFit="1" customWidth="1"/>
    <col min="15" max="15" width="59.5703125" bestFit="1" customWidth="1"/>
    <col min="16" max="16" width="55.28515625" bestFit="1" customWidth="1"/>
    <col min="17" max="17" width="2.85546875" style="47" customWidth="1"/>
    <col min="18" max="18" width="17.7109375" bestFit="1" customWidth="1"/>
    <col min="19" max="19" width="2.85546875" customWidth="1"/>
    <col min="20" max="20" width="20.42578125" bestFit="1" customWidth="1"/>
    <col min="21" max="21" width="2.85546875" customWidth="1"/>
    <col min="22" max="22" width="11" bestFit="1" customWidth="1"/>
    <col min="23" max="23" width="2.85546875" customWidth="1"/>
    <col min="24" max="24" width="16.42578125" bestFit="1" customWidth="1"/>
  </cols>
  <sheetData>
    <row r="2" spans="2:24">
      <c r="B2" s="53" t="s">
        <v>27</v>
      </c>
      <c r="C2" s="53" t="s">
        <v>111</v>
      </c>
      <c r="D2" s="53"/>
      <c r="E2" s="53" t="s">
        <v>112</v>
      </c>
      <c r="F2" s="53"/>
      <c r="G2" s="53" t="s">
        <v>113</v>
      </c>
      <c r="H2" s="53"/>
      <c r="I2" s="53" t="s">
        <v>113</v>
      </c>
      <c r="J2" s="53"/>
      <c r="K2" s="53" t="s">
        <v>113</v>
      </c>
      <c r="L2" s="53"/>
      <c r="M2" s="53" t="s">
        <v>40</v>
      </c>
      <c r="N2" s="53" t="s">
        <v>113</v>
      </c>
      <c r="O2" s="53" t="s">
        <v>114</v>
      </c>
      <c r="P2" s="53" t="s">
        <v>115</v>
      </c>
      <c r="Q2" s="53"/>
      <c r="R2" s="53" t="s">
        <v>113</v>
      </c>
      <c r="S2" s="53"/>
      <c r="T2" s="53" t="s">
        <v>116</v>
      </c>
      <c r="U2" s="53"/>
      <c r="V2" s="53" t="s">
        <v>74</v>
      </c>
      <c r="W2" s="53"/>
      <c r="X2" s="53" t="s">
        <v>117</v>
      </c>
    </row>
    <row r="3" spans="2:24" ht="15" customHeight="1">
      <c r="B3" s="53" t="s">
        <v>118</v>
      </c>
      <c r="C3" s="53" t="s">
        <v>119</v>
      </c>
      <c r="D3" s="53"/>
      <c r="E3" s="53" t="s">
        <v>53</v>
      </c>
      <c r="F3" s="53"/>
      <c r="G3" s="53" t="s">
        <v>120</v>
      </c>
      <c r="H3" s="53"/>
      <c r="I3" s="53" t="s">
        <v>98</v>
      </c>
      <c r="J3" s="53"/>
      <c r="K3" s="54" t="s">
        <v>121</v>
      </c>
      <c r="L3" s="53"/>
      <c r="M3" s="53" t="s">
        <v>122</v>
      </c>
      <c r="N3" s="53" t="s">
        <v>123</v>
      </c>
      <c r="O3" s="53" t="s">
        <v>124</v>
      </c>
      <c r="P3" s="53" t="str">
        <f>"["&amp;look_LocationSpecialty[[#This Row],[Type]]&amp;"] "&amp;look_LocationSpecialty[[#This Row],[Specialty]]</f>
        <v>[Behavioral Health] Addiction Medicine</v>
      </c>
      <c r="Q3" s="53"/>
      <c r="R3" s="53" t="s">
        <v>125</v>
      </c>
      <c r="S3" s="53"/>
      <c r="T3" s="53" t="s">
        <v>126</v>
      </c>
      <c r="U3" s="53"/>
      <c r="V3" s="53" t="s">
        <v>127</v>
      </c>
      <c r="W3" s="53"/>
      <c r="X3" s="53" t="s">
        <v>128</v>
      </c>
    </row>
    <row r="4" spans="2:24" ht="15" customHeight="1">
      <c r="B4" s="53" t="s">
        <v>129</v>
      </c>
      <c r="C4" s="53" t="s">
        <v>130</v>
      </c>
      <c r="D4" s="53"/>
      <c r="E4" s="53" t="s">
        <v>131</v>
      </c>
      <c r="F4" s="53"/>
      <c r="G4" s="53" t="s">
        <v>122</v>
      </c>
      <c r="H4" s="53"/>
      <c r="I4" s="53" t="s">
        <v>100</v>
      </c>
      <c r="J4" s="53"/>
      <c r="K4" s="54" t="s">
        <v>132</v>
      </c>
      <c r="L4" s="53"/>
      <c r="M4" s="53" t="s">
        <v>122</v>
      </c>
      <c r="N4" s="53" t="s">
        <v>123</v>
      </c>
      <c r="O4" s="53" t="s">
        <v>133</v>
      </c>
      <c r="P4" s="53" t="str">
        <f>"["&amp;look_LocationSpecialty[[#This Row],[Type]]&amp;"] "&amp;look_LocationSpecialty[[#This Row],[Specialty]]</f>
        <v>[Behavioral Health] AODA</v>
      </c>
      <c r="Q4" s="53"/>
      <c r="R4" s="53" t="s">
        <v>134</v>
      </c>
      <c r="S4" s="53"/>
      <c r="T4" s="53" t="s">
        <v>135</v>
      </c>
      <c r="U4" s="53"/>
      <c r="V4" s="53" t="s">
        <v>136</v>
      </c>
      <c r="W4" s="53"/>
      <c r="X4" s="53" t="s">
        <v>137</v>
      </c>
    </row>
    <row r="5" spans="2:24">
      <c r="B5" s="53" t="s">
        <v>138</v>
      </c>
      <c r="C5" s="53" t="s">
        <v>139</v>
      </c>
      <c r="D5" s="53"/>
      <c r="E5" s="53"/>
      <c r="F5" s="53"/>
      <c r="G5" s="53"/>
      <c r="H5" s="53"/>
      <c r="I5" s="53" t="s">
        <v>101</v>
      </c>
      <c r="J5" s="53"/>
      <c r="K5" s="53" t="s">
        <v>123</v>
      </c>
      <c r="L5" s="53"/>
      <c r="M5" s="53" t="s">
        <v>122</v>
      </c>
      <c r="N5" s="53" t="s">
        <v>123</v>
      </c>
      <c r="O5" s="53" t="s">
        <v>140</v>
      </c>
      <c r="P5" s="53" t="str">
        <f>"["&amp;look_LocationSpecialty[[#This Row],[Type]]&amp;"] "&amp;look_LocationSpecialty[[#This Row],[Specialty]]</f>
        <v>[Behavioral Health] Eating Disorders</v>
      </c>
      <c r="Q5" s="53"/>
      <c r="R5" s="53" t="s">
        <v>141</v>
      </c>
      <c r="S5" s="53"/>
      <c r="T5" s="53" t="s">
        <v>142</v>
      </c>
      <c r="U5" s="53"/>
      <c r="V5" s="53" t="s">
        <v>143</v>
      </c>
      <c r="W5" s="53"/>
      <c r="X5" s="53" t="s">
        <v>144</v>
      </c>
    </row>
    <row r="6" spans="2:24" ht="15" customHeight="1">
      <c r="B6" s="53" t="s">
        <v>145</v>
      </c>
      <c r="C6" s="53" t="s">
        <v>146</v>
      </c>
      <c r="D6" s="53"/>
      <c r="E6" s="53"/>
      <c r="F6" s="53"/>
      <c r="G6" s="53"/>
      <c r="H6" s="53"/>
      <c r="I6" s="53" t="s">
        <v>147</v>
      </c>
      <c r="J6" s="53"/>
      <c r="K6" s="54" t="s">
        <v>148</v>
      </c>
      <c r="L6" s="53"/>
      <c r="M6" s="53" t="s">
        <v>122</v>
      </c>
      <c r="N6" s="53" t="s">
        <v>123</v>
      </c>
      <c r="O6" s="53" t="s">
        <v>149</v>
      </c>
      <c r="P6" s="53" t="str">
        <f>"["&amp;look_LocationSpecialty[[#This Row],[Type]]&amp;"] "&amp;look_LocationSpecialty[[#This Row],[Specialty]]</f>
        <v>[Behavioral Health] Licensed Marriage and Family Therapist</v>
      </c>
      <c r="Q6" s="53"/>
      <c r="R6" s="53"/>
      <c r="S6" s="53"/>
      <c r="T6" s="53"/>
      <c r="U6" s="53"/>
      <c r="V6" s="53" t="s">
        <v>150</v>
      </c>
      <c r="W6" s="53"/>
      <c r="X6" s="53"/>
    </row>
    <row r="7" spans="2:24" ht="15" customHeight="1">
      <c r="B7" s="53" t="s">
        <v>151</v>
      </c>
      <c r="C7" s="53" t="s">
        <v>152</v>
      </c>
      <c r="D7" s="53"/>
      <c r="E7" s="53"/>
      <c r="F7" s="53"/>
      <c r="G7" s="53"/>
      <c r="H7" s="53"/>
      <c r="I7" s="53"/>
      <c r="J7" s="53"/>
      <c r="K7" s="54" t="s">
        <v>153</v>
      </c>
      <c r="L7" s="53"/>
      <c r="M7" s="53" t="s">
        <v>122</v>
      </c>
      <c r="N7" s="53" t="s">
        <v>123</v>
      </c>
      <c r="O7" s="53" t="s">
        <v>154</v>
      </c>
      <c r="P7" s="53" t="str">
        <f>"["&amp;look_LocationSpecialty[[#This Row],[Type]]&amp;"] "&amp;look_LocationSpecialty[[#This Row],[Specialty]]</f>
        <v>[Behavioral Health] Licensed or Certified Behavioral Analyst</v>
      </c>
      <c r="Q7" s="53"/>
      <c r="R7" s="53"/>
      <c r="S7" s="53"/>
      <c r="T7" s="53"/>
      <c r="U7" s="53"/>
      <c r="V7" s="53" t="s">
        <v>147</v>
      </c>
      <c r="W7" s="53"/>
      <c r="X7" s="53"/>
    </row>
    <row r="8" spans="2:24">
      <c r="B8" s="53" t="s">
        <v>155</v>
      </c>
      <c r="C8" s="53" t="s">
        <v>156</v>
      </c>
      <c r="D8" s="53"/>
      <c r="E8" s="53"/>
      <c r="F8" s="53"/>
      <c r="G8" s="53"/>
      <c r="H8" s="53"/>
      <c r="I8" s="53"/>
      <c r="J8" s="53"/>
      <c r="K8" s="53" t="s">
        <v>157</v>
      </c>
      <c r="L8" s="53"/>
      <c r="M8" s="53" t="s">
        <v>122</v>
      </c>
      <c r="N8" s="53" t="s">
        <v>123</v>
      </c>
      <c r="O8" s="53" t="s">
        <v>158</v>
      </c>
      <c r="P8" s="53" t="str">
        <f>"["&amp;look_LocationSpecialty[[#This Row],[Type]]&amp;"] "&amp;look_LocationSpecialty[[#This Row],[Specialty]]</f>
        <v>[Behavioral Health] Licensed Professional Counselor</v>
      </c>
      <c r="Q8" s="53"/>
      <c r="R8" s="53"/>
      <c r="S8" s="53"/>
      <c r="T8" s="53"/>
      <c r="U8" s="53"/>
      <c r="V8" s="53"/>
      <c r="W8" s="53"/>
      <c r="X8" s="53"/>
    </row>
    <row r="9" spans="2:24">
      <c r="B9" s="53" t="s">
        <v>159</v>
      </c>
      <c r="C9" s="53" t="s">
        <v>160</v>
      </c>
      <c r="D9" s="53"/>
      <c r="E9" s="53"/>
      <c r="F9" s="53"/>
      <c r="G9" s="53"/>
      <c r="H9" s="53"/>
      <c r="I9" s="53"/>
      <c r="J9" s="53"/>
      <c r="K9" s="53" t="s">
        <v>161</v>
      </c>
      <c r="L9" s="53"/>
      <c r="M9" s="53" t="s">
        <v>122</v>
      </c>
      <c r="N9" s="53" t="s">
        <v>123</v>
      </c>
      <c r="O9" s="53" t="s">
        <v>162</v>
      </c>
      <c r="P9" s="53" t="str">
        <f>"["&amp;look_LocationSpecialty[[#This Row],[Type]]&amp;"] "&amp;look_LocationSpecialty[[#This Row],[Specialty]]</f>
        <v>[Behavioral Health] Licensed Social Worker</v>
      </c>
      <c r="Q9" s="53"/>
      <c r="R9" s="53"/>
      <c r="S9" s="53"/>
      <c r="T9" s="53"/>
      <c r="U9" s="53"/>
      <c r="V9" s="53"/>
      <c r="W9" s="53"/>
      <c r="X9" s="53"/>
    </row>
    <row r="10" spans="2:24" ht="15" customHeight="1">
      <c r="B10" s="53" t="s">
        <v>163</v>
      </c>
      <c r="C10" s="53" t="s">
        <v>164</v>
      </c>
      <c r="D10" s="53"/>
      <c r="E10" s="53"/>
      <c r="F10" s="53"/>
      <c r="G10" s="53"/>
      <c r="H10" s="53"/>
      <c r="I10" s="53"/>
      <c r="J10" s="53"/>
      <c r="K10" s="54" t="s">
        <v>165</v>
      </c>
      <c r="L10" s="53"/>
      <c r="M10" s="53" t="s">
        <v>122</v>
      </c>
      <c r="N10" s="53" t="s">
        <v>123</v>
      </c>
      <c r="O10" s="53" t="s">
        <v>166</v>
      </c>
      <c r="P10" s="53" t="str">
        <f>"["&amp;look_LocationSpecialty[[#This Row],[Type]]&amp;"] "&amp;look_LocationSpecialty[[#This Row],[Specialty]]</f>
        <v>[Behavioral Health] Psychiatry</v>
      </c>
      <c r="Q10" s="53"/>
      <c r="R10" s="53"/>
      <c r="S10" s="53"/>
      <c r="T10" s="53"/>
      <c r="U10" s="53"/>
      <c r="V10" s="53"/>
      <c r="W10" s="53"/>
      <c r="X10" s="53"/>
    </row>
    <row r="11" spans="2:24" ht="15" customHeight="1">
      <c r="B11" s="53" t="s">
        <v>167</v>
      </c>
      <c r="C11" s="53" t="s">
        <v>168</v>
      </c>
      <c r="D11" s="53"/>
      <c r="E11" s="53"/>
      <c r="F11" s="53"/>
      <c r="G11" s="53"/>
      <c r="H11" s="53"/>
      <c r="I11" s="53"/>
      <c r="J11" s="53"/>
      <c r="K11" s="54" t="s">
        <v>169</v>
      </c>
      <c r="L11" s="53"/>
      <c r="M11" s="53" t="s">
        <v>122</v>
      </c>
      <c r="N11" s="53" t="s">
        <v>123</v>
      </c>
      <c r="O11" s="53" t="s">
        <v>170</v>
      </c>
      <c r="P11" s="53" t="str">
        <f>"["&amp;look_LocationSpecialty[[#This Row],[Type]]&amp;"] "&amp;look_LocationSpecialty[[#This Row],[Specialty]]</f>
        <v>[Behavioral Health] Psychiatry: Child and Adolescent</v>
      </c>
      <c r="Q11" s="53"/>
      <c r="R11" s="53"/>
      <c r="S11" s="53"/>
      <c r="T11" s="53"/>
      <c r="U11" s="53"/>
      <c r="V11" s="53"/>
      <c r="W11" s="53"/>
      <c r="X11" s="53"/>
    </row>
    <row r="12" spans="2:24">
      <c r="B12" s="53" t="s">
        <v>171</v>
      </c>
      <c r="C12" s="53" t="s">
        <v>172</v>
      </c>
      <c r="D12" s="53"/>
      <c r="E12" s="53"/>
      <c r="F12" s="53"/>
      <c r="G12" s="53"/>
      <c r="H12" s="53"/>
      <c r="I12" s="53"/>
      <c r="J12" s="53"/>
      <c r="K12" s="53" t="s">
        <v>173</v>
      </c>
      <c r="L12" s="53"/>
      <c r="M12" s="53" t="s">
        <v>122</v>
      </c>
      <c r="N12" s="53" t="s">
        <v>123</v>
      </c>
      <c r="O12" s="53" t="s">
        <v>174</v>
      </c>
      <c r="P12" s="53" t="str">
        <f>"["&amp;look_LocationSpecialty[[#This Row],[Type]]&amp;"] "&amp;look_LocationSpecialty[[#This Row],[Specialty]]</f>
        <v>[Behavioral Health] Psychiatry: Geriatric</v>
      </c>
      <c r="Q12" s="53"/>
      <c r="R12" s="53"/>
      <c r="S12" s="53"/>
      <c r="T12" s="53"/>
      <c r="U12" s="53"/>
      <c r="V12" s="53"/>
      <c r="W12" s="53"/>
      <c r="X12" s="53"/>
    </row>
    <row r="13" spans="2:24" ht="15" customHeight="1">
      <c r="B13" s="53" t="s">
        <v>175</v>
      </c>
      <c r="C13" s="53" t="s">
        <v>176</v>
      </c>
      <c r="D13" s="53"/>
      <c r="E13" s="53"/>
      <c r="F13" s="53"/>
      <c r="G13" s="53"/>
      <c r="H13" s="53"/>
      <c r="I13" s="53"/>
      <c r="J13" s="53"/>
      <c r="K13" s="54" t="s">
        <v>177</v>
      </c>
      <c r="L13" s="53"/>
      <c r="M13" s="53" t="s">
        <v>122</v>
      </c>
      <c r="N13" s="53" t="s">
        <v>123</v>
      </c>
      <c r="O13" s="53" t="s">
        <v>178</v>
      </c>
      <c r="P13" s="53" t="str">
        <f>"["&amp;look_LocationSpecialty[[#This Row],[Type]]&amp;"] "&amp;look_LocationSpecialty[[#This Row],[Specialty]]</f>
        <v>[Behavioral Health] Psychology</v>
      </c>
      <c r="Q13" s="53"/>
      <c r="R13" s="53"/>
      <c r="S13" s="53"/>
      <c r="T13" s="53"/>
      <c r="U13" s="53"/>
      <c r="V13" s="53"/>
      <c r="W13" s="53"/>
      <c r="X13" s="53"/>
    </row>
    <row r="14" spans="2:24" ht="15.75">
      <c r="B14" s="53" t="s">
        <v>179</v>
      </c>
      <c r="C14" s="53" t="s">
        <v>180</v>
      </c>
      <c r="D14" s="53"/>
      <c r="E14" s="53"/>
      <c r="F14" s="53"/>
      <c r="G14" s="53"/>
      <c r="H14" s="53"/>
      <c r="I14" s="53"/>
      <c r="J14" s="53"/>
      <c r="K14" s="54" t="s">
        <v>181</v>
      </c>
      <c r="L14" s="53"/>
      <c r="M14" s="53" t="s">
        <v>122</v>
      </c>
      <c r="N14" s="53" t="s">
        <v>123</v>
      </c>
      <c r="O14" s="53" t="s">
        <v>182</v>
      </c>
      <c r="P14" s="53" t="str">
        <f>"["&amp;look_LocationSpecialty[[#This Row],[Type]]&amp;"] "&amp;look_LocationSpecialty[[#This Row],[Specialty]]</f>
        <v>[Behavioral Health] Substance Abuse Counselor</v>
      </c>
      <c r="Q14" s="53"/>
      <c r="R14" s="53"/>
      <c r="S14" s="53"/>
      <c r="T14" s="53"/>
      <c r="U14" s="53"/>
      <c r="V14" s="53"/>
      <c r="W14" s="53"/>
      <c r="X14" s="53"/>
    </row>
    <row r="15" spans="2:24" ht="15.75">
      <c r="B15" s="53" t="s">
        <v>183</v>
      </c>
      <c r="C15" s="53" t="s">
        <v>184</v>
      </c>
      <c r="D15" s="53"/>
      <c r="E15" s="53"/>
      <c r="F15" s="53"/>
      <c r="G15" s="53"/>
      <c r="H15" s="53"/>
      <c r="I15" s="53"/>
      <c r="J15" s="53"/>
      <c r="K15" s="54" t="s">
        <v>185</v>
      </c>
      <c r="L15" s="53"/>
      <c r="M15" s="53" t="s">
        <v>122</v>
      </c>
      <c r="N15" s="53" t="s">
        <v>157</v>
      </c>
      <c r="O15" s="53" t="s">
        <v>186</v>
      </c>
      <c r="P15" s="53" t="str">
        <f>"["&amp;look_LocationSpecialty[[#This Row],[Type]]&amp;"] "&amp;look_LocationSpecialty[[#This Row],[Specialty]]</f>
        <v>[Cardiology] Cardiac Electrophysiology</v>
      </c>
      <c r="Q15" s="53"/>
      <c r="R15" s="53"/>
      <c r="S15" s="53"/>
      <c r="T15" s="53"/>
      <c r="U15" s="53"/>
      <c r="V15" s="53"/>
      <c r="W15" s="53"/>
      <c r="X15" s="53"/>
    </row>
    <row r="16" spans="2:24" ht="15.75">
      <c r="B16" s="53" t="s">
        <v>187</v>
      </c>
      <c r="C16" s="53" t="s">
        <v>188</v>
      </c>
      <c r="D16" s="53"/>
      <c r="E16" s="53"/>
      <c r="F16" s="53"/>
      <c r="G16" s="53"/>
      <c r="H16" s="53"/>
      <c r="I16" s="53"/>
      <c r="J16" s="53"/>
      <c r="K16" s="54" t="s">
        <v>189</v>
      </c>
      <c r="L16" s="53"/>
      <c r="M16" s="53" t="s">
        <v>122</v>
      </c>
      <c r="N16" s="53" t="s">
        <v>157</v>
      </c>
      <c r="O16" s="53" t="s">
        <v>157</v>
      </c>
      <c r="P16" s="53" t="str">
        <f>"["&amp;look_LocationSpecialty[[#This Row],[Type]]&amp;"] "&amp;look_LocationSpecialty[[#This Row],[Specialty]]</f>
        <v>[Cardiology] Cardiology</v>
      </c>
      <c r="Q16" s="53"/>
      <c r="R16" s="53"/>
      <c r="S16" s="53"/>
      <c r="T16" s="53"/>
      <c r="U16" s="53"/>
      <c r="V16" s="53"/>
      <c r="W16" s="53"/>
      <c r="X16" s="53"/>
    </row>
    <row r="17" spans="2:16" ht="15.75">
      <c r="B17" s="53" t="s">
        <v>190</v>
      </c>
      <c r="C17" s="53" t="s">
        <v>191</v>
      </c>
      <c r="D17" s="53"/>
      <c r="E17" s="53"/>
      <c r="F17" s="53"/>
      <c r="G17" s="53"/>
      <c r="H17" s="53"/>
      <c r="I17" s="53"/>
      <c r="J17" s="53"/>
      <c r="K17" s="54" t="s">
        <v>192</v>
      </c>
      <c r="L17" s="53"/>
      <c r="M17" s="53" t="s">
        <v>122</v>
      </c>
      <c r="N17" s="53" t="s">
        <v>157</v>
      </c>
      <c r="O17" s="53" t="s">
        <v>193</v>
      </c>
      <c r="P17" s="53" t="str">
        <f>"["&amp;look_LocationSpecialty[[#This Row],[Type]]&amp;"] "&amp;look_LocationSpecialty[[#This Row],[Specialty]]</f>
        <v>[Cardiology] Cardiothoracic Surgery</v>
      </c>
    </row>
    <row r="18" spans="2:16" ht="15.75" customHeight="1">
      <c r="B18" s="53" t="s">
        <v>194</v>
      </c>
      <c r="C18" s="53" t="s">
        <v>195</v>
      </c>
      <c r="D18" s="53"/>
      <c r="E18" s="53"/>
      <c r="F18" s="53"/>
      <c r="G18" s="53"/>
      <c r="H18" s="53"/>
      <c r="I18" s="53"/>
      <c r="J18" s="53"/>
      <c r="K18" s="53" t="s">
        <v>196</v>
      </c>
      <c r="L18" s="53"/>
      <c r="M18" s="53" t="s">
        <v>122</v>
      </c>
      <c r="N18" s="53" t="s">
        <v>157</v>
      </c>
      <c r="O18" s="53" t="s">
        <v>197</v>
      </c>
      <c r="P18" s="53" t="str">
        <f>"["&amp;look_LocationSpecialty[[#This Row],[Type]]&amp;"] "&amp;look_LocationSpecialty[[#This Row],[Specialty]]</f>
        <v>[Cardiology] Cardiovascular Surgery</v>
      </c>
    </row>
    <row r="19" spans="2:16" ht="15.75">
      <c r="B19" s="53" t="s">
        <v>198</v>
      </c>
      <c r="C19" s="53" t="s">
        <v>199</v>
      </c>
      <c r="D19" s="53"/>
      <c r="E19" s="53"/>
      <c r="F19" s="53"/>
      <c r="G19" s="53"/>
      <c r="H19" s="53"/>
      <c r="I19" s="53"/>
      <c r="J19" s="53"/>
      <c r="K19" s="54" t="s">
        <v>200</v>
      </c>
      <c r="L19" s="53"/>
      <c r="M19" s="53" t="s">
        <v>122</v>
      </c>
      <c r="N19" s="53" t="s">
        <v>157</v>
      </c>
      <c r="O19" s="53" t="s">
        <v>201</v>
      </c>
      <c r="P19" s="53" t="str">
        <f>"["&amp;look_LocationSpecialty[[#This Row],[Type]]&amp;"] "&amp;look_LocationSpecialty[[#This Row],[Specialty]]</f>
        <v>[Cardiology] Interventional Cardiology</v>
      </c>
    </row>
    <row r="20" spans="2:16" ht="15.75" customHeight="1">
      <c r="B20" s="53" t="s">
        <v>202</v>
      </c>
      <c r="C20" s="53" t="s">
        <v>203</v>
      </c>
      <c r="D20" s="53"/>
      <c r="E20" s="53"/>
      <c r="F20" s="53"/>
      <c r="G20" s="53"/>
      <c r="H20" s="53"/>
      <c r="I20" s="53"/>
      <c r="J20" s="53"/>
      <c r="K20" s="53" t="s">
        <v>204</v>
      </c>
      <c r="L20" s="53"/>
      <c r="M20" s="53" t="s">
        <v>122</v>
      </c>
      <c r="N20" s="53" t="s">
        <v>161</v>
      </c>
      <c r="O20" s="53" t="s">
        <v>205</v>
      </c>
      <c r="P20" s="53" t="str">
        <f>"["&amp;look_LocationSpecialty[[#This Row],[Type]]&amp;"] "&amp;look_LocationSpecialty[[#This Row],[Specialty]]</f>
        <v>[Dentistry] Endodontics</v>
      </c>
    </row>
    <row r="21" spans="2:16" ht="15.75" customHeight="1">
      <c r="B21" s="53" t="s">
        <v>206</v>
      </c>
      <c r="C21" s="53" t="s">
        <v>207</v>
      </c>
      <c r="D21" s="53"/>
      <c r="E21" s="53"/>
      <c r="F21" s="53"/>
      <c r="G21" s="53"/>
      <c r="H21" s="53"/>
      <c r="I21" s="53"/>
      <c r="J21" s="53"/>
      <c r="K21" s="53" t="s">
        <v>208</v>
      </c>
      <c r="L21" s="53"/>
      <c r="M21" s="53" t="s">
        <v>122</v>
      </c>
      <c r="N21" s="53" t="s">
        <v>161</v>
      </c>
      <c r="O21" s="53" t="s">
        <v>209</v>
      </c>
      <c r="P21" s="53" t="str">
        <f>"["&amp;look_LocationSpecialty[[#This Row],[Type]]&amp;"] "&amp;look_LocationSpecialty[[#This Row],[Specialty]]</f>
        <v>[Dentistry] Oral and Maxillofacial Surgery</v>
      </c>
    </row>
    <row r="22" spans="2:16" ht="15.75" customHeight="1">
      <c r="B22" s="53" t="s">
        <v>210</v>
      </c>
      <c r="C22" s="53" t="s">
        <v>211</v>
      </c>
      <c r="D22" s="53"/>
      <c r="E22" s="53"/>
      <c r="F22" s="53"/>
      <c r="G22" s="53"/>
      <c r="H22" s="53"/>
      <c r="I22" s="53"/>
      <c r="J22" s="53"/>
      <c r="K22" s="53" t="s">
        <v>212</v>
      </c>
      <c r="L22" s="53"/>
      <c r="M22" s="53" t="s">
        <v>122</v>
      </c>
      <c r="N22" s="53" t="s">
        <v>161</v>
      </c>
      <c r="O22" s="53" t="s">
        <v>213</v>
      </c>
      <c r="P22" s="53" t="str">
        <f>"["&amp;look_LocationSpecialty[[#This Row],[Type]]&amp;"] "&amp;look_LocationSpecialty[[#This Row],[Specialty]]</f>
        <v>[Dentistry] Oral Sleep Apnea Appliance</v>
      </c>
    </row>
    <row r="23" spans="2:16" ht="15.75">
      <c r="B23" s="53" t="s">
        <v>214</v>
      </c>
      <c r="C23" s="53" t="s">
        <v>215</v>
      </c>
      <c r="D23" s="53"/>
      <c r="E23" s="53"/>
      <c r="F23" s="53"/>
      <c r="G23" s="53"/>
      <c r="H23" s="53"/>
      <c r="I23" s="53"/>
      <c r="J23" s="53"/>
      <c r="K23" s="54" t="s">
        <v>216</v>
      </c>
      <c r="L23" s="53"/>
      <c r="M23" s="53" t="s">
        <v>122</v>
      </c>
      <c r="N23" s="53" t="s">
        <v>161</v>
      </c>
      <c r="O23" s="53" t="s">
        <v>217</v>
      </c>
      <c r="P23" s="53" t="str">
        <f>"["&amp;look_LocationSpecialty[[#This Row],[Type]]&amp;"] "&amp;look_LocationSpecialty[[#This Row],[Specialty]]</f>
        <v>[Dentistry] Peridontics</v>
      </c>
    </row>
    <row r="24" spans="2:16" ht="15.75" customHeight="1">
      <c r="B24" s="53" t="s">
        <v>218</v>
      </c>
      <c r="C24" s="53" t="s">
        <v>69</v>
      </c>
      <c r="D24" s="53"/>
      <c r="E24" s="53"/>
      <c r="F24" s="53"/>
      <c r="G24" s="53"/>
      <c r="H24" s="53"/>
      <c r="I24" s="53"/>
      <c r="J24" s="53"/>
      <c r="K24" s="53" t="s">
        <v>219</v>
      </c>
      <c r="L24" s="53"/>
      <c r="M24" s="53" t="s">
        <v>122</v>
      </c>
      <c r="N24" s="53" t="s">
        <v>173</v>
      </c>
      <c r="O24" s="53" t="s">
        <v>220</v>
      </c>
      <c r="P24" s="53" t="str">
        <f>"["&amp;look_LocationSpecialty[[#This Row],[Type]]&amp;"] "&amp;look_LocationSpecialty[[#This Row],[Specialty]]</f>
        <v>[Hematology/Oncology] Gynecological Oncology</v>
      </c>
    </row>
    <row r="25" spans="2:16" ht="15.75">
      <c r="B25" s="53" t="s">
        <v>221</v>
      </c>
      <c r="C25" s="53" t="s">
        <v>222</v>
      </c>
      <c r="D25" s="53"/>
      <c r="E25" s="53"/>
      <c r="F25" s="53"/>
      <c r="G25" s="53"/>
      <c r="H25" s="53"/>
      <c r="I25" s="53"/>
      <c r="J25" s="53"/>
      <c r="K25" s="54" t="s">
        <v>223</v>
      </c>
      <c r="L25" s="53"/>
      <c r="M25" s="53" t="s">
        <v>122</v>
      </c>
      <c r="N25" s="53" t="s">
        <v>173</v>
      </c>
      <c r="O25" s="53" t="s">
        <v>224</v>
      </c>
      <c r="P25" s="53" t="str">
        <f>"["&amp;look_LocationSpecialty[[#This Row],[Type]]&amp;"] "&amp;look_LocationSpecialty[[#This Row],[Specialty]]</f>
        <v>[Hematology/Oncology] Hematology</v>
      </c>
    </row>
    <row r="26" spans="2:16" ht="15.75">
      <c r="B26" s="53" t="s">
        <v>225</v>
      </c>
      <c r="C26" s="53" t="s">
        <v>226</v>
      </c>
      <c r="D26" s="53"/>
      <c r="E26" s="53"/>
      <c r="F26" s="53"/>
      <c r="G26" s="53"/>
      <c r="H26" s="53"/>
      <c r="I26" s="53"/>
      <c r="J26" s="53"/>
      <c r="K26" s="54" t="s">
        <v>227</v>
      </c>
      <c r="L26" s="53"/>
      <c r="M26" s="53" t="s">
        <v>122</v>
      </c>
      <c r="N26" s="53" t="s">
        <v>173</v>
      </c>
      <c r="O26" s="53" t="s">
        <v>228</v>
      </c>
      <c r="P26" s="53" t="str">
        <f>"["&amp;look_LocationSpecialty[[#This Row],[Type]]&amp;"] "&amp;look_LocationSpecialty[[#This Row],[Specialty]]</f>
        <v>[Hematology/Oncology] Hematology Oncology</v>
      </c>
    </row>
    <row r="27" spans="2:16" ht="15.75">
      <c r="B27" s="53" t="s">
        <v>229</v>
      </c>
      <c r="C27" s="53" t="s">
        <v>230</v>
      </c>
      <c r="D27" s="53"/>
      <c r="E27" s="53"/>
      <c r="F27" s="53"/>
      <c r="G27" s="53"/>
      <c r="H27" s="53"/>
      <c r="I27" s="53"/>
      <c r="J27" s="53"/>
      <c r="K27" s="54" t="s">
        <v>231</v>
      </c>
      <c r="L27" s="53"/>
      <c r="M27" s="53" t="s">
        <v>122</v>
      </c>
      <c r="N27" s="53" t="s">
        <v>173</v>
      </c>
      <c r="O27" s="53" t="s">
        <v>232</v>
      </c>
      <c r="P27" s="53" t="str">
        <f>"["&amp;look_LocationSpecialty[[#This Row],[Type]]&amp;"] "&amp;look_LocationSpecialty[[#This Row],[Specialty]]</f>
        <v>[Hematology/Oncology] Oncology</v>
      </c>
    </row>
    <row r="28" spans="2:16" ht="15.75" customHeight="1">
      <c r="B28" s="53" t="s">
        <v>233</v>
      </c>
      <c r="C28" s="53" t="s">
        <v>234</v>
      </c>
      <c r="D28" s="53"/>
      <c r="E28" s="53"/>
      <c r="F28" s="53"/>
      <c r="G28" s="53"/>
      <c r="H28" s="53"/>
      <c r="I28" s="53"/>
      <c r="J28" s="53"/>
      <c r="K28" s="53" t="s">
        <v>235</v>
      </c>
      <c r="L28" s="53"/>
      <c r="M28" s="53" t="s">
        <v>122</v>
      </c>
      <c r="N28" s="53" t="s">
        <v>236</v>
      </c>
      <c r="O28" s="53" t="s">
        <v>237</v>
      </c>
      <c r="P28" s="53" t="str">
        <f>"["&amp;look_LocationSpecialty[[#This Row],[Type]]&amp;"] "&amp;look_LocationSpecialty[[#This Row],[Specialty]]</f>
        <v>[Pediatric] Allery/Immunology</v>
      </c>
    </row>
    <row r="29" spans="2:16" ht="15.75">
      <c r="B29" s="53" t="s">
        <v>238</v>
      </c>
      <c r="C29" s="53" t="s">
        <v>239</v>
      </c>
      <c r="D29" s="53"/>
      <c r="E29" s="53"/>
      <c r="F29" s="53"/>
      <c r="G29" s="53"/>
      <c r="H29" s="53"/>
      <c r="I29" s="53"/>
      <c r="J29" s="53"/>
      <c r="K29" s="55" t="s">
        <v>240</v>
      </c>
      <c r="L29" s="53"/>
      <c r="M29" s="53" t="s">
        <v>122</v>
      </c>
      <c r="N29" s="53" t="s">
        <v>236</v>
      </c>
      <c r="O29" s="53" t="s">
        <v>241</v>
      </c>
      <c r="P29" s="53" t="str">
        <f>"["&amp;look_LocationSpecialty[[#This Row],[Type]]&amp;"] "&amp;look_LocationSpecialty[[#This Row],[Specialty]]</f>
        <v>[Pediatric] Anesthesiology</v>
      </c>
    </row>
    <row r="30" spans="2:16" ht="15.75" customHeight="1">
      <c r="B30" s="53" t="s">
        <v>242</v>
      </c>
      <c r="C30" s="53" t="s">
        <v>243</v>
      </c>
      <c r="D30" s="53"/>
      <c r="E30" s="53"/>
      <c r="F30" s="53"/>
      <c r="G30" s="53"/>
      <c r="H30" s="53"/>
      <c r="I30" s="53"/>
      <c r="J30" s="53"/>
      <c r="K30" s="53" t="s">
        <v>244</v>
      </c>
      <c r="L30" s="53"/>
      <c r="M30" s="53" t="s">
        <v>122</v>
      </c>
      <c r="N30" s="53" t="s">
        <v>236</v>
      </c>
      <c r="O30" s="53" t="s">
        <v>245</v>
      </c>
      <c r="P30" s="53" t="str">
        <f>"["&amp;look_LocationSpecialty[[#This Row],[Type]]&amp;"] "&amp;look_LocationSpecialty[[#This Row],[Specialty]]</f>
        <v>[Pediatric] Audiology</v>
      </c>
    </row>
    <row r="31" spans="2:16">
      <c r="B31" s="53" t="s">
        <v>246</v>
      </c>
      <c r="C31" s="53" t="s">
        <v>247</v>
      </c>
      <c r="D31" s="53"/>
      <c r="E31" s="53"/>
      <c r="F31" s="53"/>
      <c r="G31" s="53"/>
      <c r="H31" s="53"/>
      <c r="I31" s="53"/>
      <c r="J31" s="53"/>
      <c r="K31" s="53"/>
      <c r="L31" s="53"/>
      <c r="M31" s="53" t="s">
        <v>122</v>
      </c>
      <c r="N31" s="53" t="s">
        <v>236</v>
      </c>
      <c r="O31" s="53" t="s">
        <v>157</v>
      </c>
      <c r="P31" s="53" t="str">
        <f>"["&amp;look_LocationSpecialty[[#This Row],[Type]]&amp;"] "&amp;look_LocationSpecialty[[#This Row],[Specialty]]</f>
        <v>[Pediatric] Cardiology</v>
      </c>
    </row>
    <row r="32" spans="2:16">
      <c r="B32" s="53" t="s">
        <v>248</v>
      </c>
      <c r="C32" s="53" t="s">
        <v>249</v>
      </c>
      <c r="D32" s="53"/>
      <c r="E32" s="53"/>
      <c r="F32" s="53"/>
      <c r="G32" s="53"/>
      <c r="H32" s="53"/>
      <c r="I32" s="53"/>
      <c r="J32" s="53"/>
      <c r="K32" s="53"/>
      <c r="L32" s="53"/>
      <c r="M32" s="53" t="s">
        <v>122</v>
      </c>
      <c r="N32" s="53" t="s">
        <v>236</v>
      </c>
      <c r="O32" s="53" t="s">
        <v>193</v>
      </c>
      <c r="P32" s="53" t="str">
        <f>"["&amp;look_LocationSpecialty[[#This Row],[Type]]&amp;"] "&amp;look_LocationSpecialty[[#This Row],[Specialty]]</f>
        <v>[Pediatric] Cardiothoracic Surgery</v>
      </c>
    </row>
    <row r="33" spans="2:16">
      <c r="B33" s="53" t="s">
        <v>250</v>
      </c>
      <c r="C33" s="53" t="s">
        <v>251</v>
      </c>
      <c r="D33" s="53"/>
      <c r="E33" s="53"/>
      <c r="F33" s="53"/>
      <c r="G33" s="53"/>
      <c r="H33" s="53"/>
      <c r="I33" s="53"/>
      <c r="J33" s="53"/>
      <c r="K33" s="53"/>
      <c r="L33" s="53"/>
      <c r="M33" s="53" t="s">
        <v>122</v>
      </c>
      <c r="N33" s="53" t="s">
        <v>236</v>
      </c>
      <c r="O33" s="53" t="s">
        <v>252</v>
      </c>
      <c r="P33" s="53" t="str">
        <f>"["&amp;look_LocationSpecialty[[#This Row],[Type]]&amp;"] "&amp;look_LocationSpecialty[[#This Row],[Specialty]]</f>
        <v>[Pediatric] Cosmetic Surgery</v>
      </c>
    </row>
    <row r="34" spans="2:16">
      <c r="B34" s="53" t="s">
        <v>253</v>
      </c>
      <c r="C34" s="53" t="s">
        <v>254</v>
      </c>
      <c r="D34" s="53"/>
      <c r="E34" s="53"/>
      <c r="F34" s="53"/>
      <c r="G34" s="53"/>
      <c r="H34" s="53"/>
      <c r="I34" s="53"/>
      <c r="J34" s="53"/>
      <c r="K34" s="53"/>
      <c r="L34" s="53"/>
      <c r="M34" s="53" t="s">
        <v>122</v>
      </c>
      <c r="N34" s="53" t="s">
        <v>236</v>
      </c>
      <c r="O34" s="53" t="s">
        <v>255</v>
      </c>
      <c r="P34" s="53" t="str">
        <f>"["&amp;look_LocationSpecialty[[#This Row],[Type]]&amp;"] "&amp;look_LocationSpecialty[[#This Row],[Specialty]]</f>
        <v>[Pediatric] Critical Care Medicine</v>
      </c>
    </row>
    <row r="35" spans="2:16">
      <c r="B35" s="53" t="s">
        <v>256</v>
      </c>
      <c r="C35" s="53" t="s">
        <v>257</v>
      </c>
      <c r="D35" s="53"/>
      <c r="E35" s="53"/>
      <c r="F35" s="53"/>
      <c r="G35" s="53"/>
      <c r="H35" s="53"/>
      <c r="I35" s="53"/>
      <c r="J35" s="53"/>
      <c r="K35" s="53"/>
      <c r="L35" s="53"/>
      <c r="M35" s="53" t="s">
        <v>122</v>
      </c>
      <c r="N35" s="53" t="s">
        <v>236</v>
      </c>
      <c r="O35" s="53" t="s">
        <v>258</v>
      </c>
      <c r="P35" s="53" t="str">
        <f>"["&amp;look_LocationSpecialty[[#This Row],[Type]]&amp;"] "&amp;look_LocationSpecialty[[#This Row],[Specialty]]</f>
        <v>[Pediatric] Dermatology</v>
      </c>
    </row>
    <row r="36" spans="2:16">
      <c r="B36" s="53" t="s">
        <v>259</v>
      </c>
      <c r="C36" s="53" t="s">
        <v>260</v>
      </c>
      <c r="D36" s="53"/>
      <c r="E36" s="53"/>
      <c r="F36" s="53"/>
      <c r="G36" s="53"/>
      <c r="H36" s="53"/>
      <c r="I36" s="53"/>
      <c r="J36" s="53"/>
      <c r="K36" s="53"/>
      <c r="L36" s="53"/>
      <c r="M36" s="53" t="s">
        <v>122</v>
      </c>
      <c r="N36" s="53" t="s">
        <v>236</v>
      </c>
      <c r="O36" s="53" t="s">
        <v>261</v>
      </c>
      <c r="P36" s="53" t="str">
        <f>"["&amp;look_LocationSpecialty[[#This Row],[Type]]&amp;"] "&amp;look_LocationSpecialty[[#This Row],[Specialty]]</f>
        <v>[Pediatric] Ear/Nose/Throat-Otolargygolgy</v>
      </c>
    </row>
    <row r="37" spans="2:16">
      <c r="B37" s="53" t="s">
        <v>262</v>
      </c>
      <c r="C37" s="53" t="s">
        <v>263</v>
      </c>
      <c r="D37" s="53"/>
      <c r="E37" s="53"/>
      <c r="F37" s="53"/>
      <c r="G37" s="53"/>
      <c r="H37" s="53"/>
      <c r="I37" s="53"/>
      <c r="J37" s="53"/>
      <c r="K37" s="53"/>
      <c r="L37" s="53"/>
      <c r="M37" s="53" t="s">
        <v>122</v>
      </c>
      <c r="N37" s="53" t="s">
        <v>236</v>
      </c>
      <c r="O37" s="53" t="s">
        <v>264</v>
      </c>
      <c r="P37" s="53" t="str">
        <f>"["&amp;look_LocationSpecialty[[#This Row],[Type]]&amp;"] "&amp;look_LocationSpecialty[[#This Row],[Specialty]]</f>
        <v>[Pediatric] Endocrinology</v>
      </c>
    </row>
    <row r="38" spans="2:16">
      <c r="B38" s="53" t="s">
        <v>265</v>
      </c>
      <c r="C38" s="53" t="s">
        <v>266</v>
      </c>
      <c r="D38" s="53"/>
      <c r="E38" s="53"/>
      <c r="F38" s="53"/>
      <c r="G38" s="53"/>
      <c r="H38" s="53"/>
      <c r="I38" s="53"/>
      <c r="J38" s="53"/>
      <c r="K38" s="53"/>
      <c r="L38" s="53"/>
      <c r="M38" s="53" t="s">
        <v>122</v>
      </c>
      <c r="N38" s="53" t="s">
        <v>236</v>
      </c>
      <c r="O38" s="53" t="s">
        <v>267</v>
      </c>
      <c r="P38" s="53" t="str">
        <f>"["&amp;look_LocationSpecialty[[#This Row],[Type]]&amp;"] "&amp;look_LocationSpecialty[[#This Row],[Specialty]]</f>
        <v>[Pediatric] Gastroenterology</v>
      </c>
    </row>
    <row r="39" spans="2:16">
      <c r="B39" s="53" t="s">
        <v>268</v>
      </c>
      <c r="C39" s="53" t="s">
        <v>269</v>
      </c>
      <c r="D39" s="53"/>
      <c r="E39" s="53"/>
      <c r="F39" s="53"/>
      <c r="G39" s="53"/>
      <c r="H39" s="53"/>
      <c r="I39" s="53"/>
      <c r="J39" s="53"/>
      <c r="K39" s="53"/>
      <c r="L39" s="53"/>
      <c r="M39" s="53" t="s">
        <v>122</v>
      </c>
      <c r="N39" s="53" t="s">
        <v>236</v>
      </c>
      <c r="O39" s="53" t="s">
        <v>270</v>
      </c>
      <c r="P39" s="53" t="str">
        <f>"["&amp;look_LocationSpecialty[[#This Row],[Type]]&amp;"] "&amp;look_LocationSpecialty[[#This Row],[Specialty]]</f>
        <v>[Pediatric] General Surgery</v>
      </c>
    </row>
    <row r="40" spans="2:16">
      <c r="B40" s="53" t="s">
        <v>271</v>
      </c>
      <c r="C40" s="53" t="s">
        <v>272</v>
      </c>
      <c r="D40" s="53"/>
      <c r="E40" s="53"/>
      <c r="F40" s="53"/>
      <c r="G40" s="53"/>
      <c r="H40" s="53"/>
      <c r="I40" s="53"/>
      <c r="J40" s="53"/>
      <c r="K40" s="53"/>
      <c r="L40" s="53"/>
      <c r="M40" s="53" t="s">
        <v>122</v>
      </c>
      <c r="N40" s="53" t="s">
        <v>236</v>
      </c>
      <c r="O40" s="53" t="s">
        <v>173</v>
      </c>
      <c r="P40" s="53" t="str">
        <f>"["&amp;look_LocationSpecialty[[#This Row],[Type]]&amp;"] "&amp;look_LocationSpecialty[[#This Row],[Specialty]]</f>
        <v>[Pediatric] Hematology/Oncology</v>
      </c>
    </row>
    <row r="41" spans="2:16">
      <c r="B41" s="53" t="s">
        <v>273</v>
      </c>
      <c r="C41" s="53" t="s">
        <v>274</v>
      </c>
      <c r="D41" s="53"/>
      <c r="E41" s="53"/>
      <c r="F41" s="53"/>
      <c r="G41" s="53"/>
      <c r="H41" s="53"/>
      <c r="I41" s="53"/>
      <c r="J41" s="53"/>
      <c r="K41" s="53"/>
      <c r="L41" s="53"/>
      <c r="M41" s="53" t="s">
        <v>122</v>
      </c>
      <c r="N41" s="53" t="s">
        <v>236</v>
      </c>
      <c r="O41" s="53" t="s">
        <v>275</v>
      </c>
      <c r="P41" s="53" t="str">
        <f>"["&amp;look_LocationSpecialty[[#This Row],[Type]]&amp;"] "&amp;look_LocationSpecialty[[#This Row],[Specialty]]</f>
        <v>[Pediatric] Infection Disease</v>
      </c>
    </row>
    <row r="42" spans="2:16">
      <c r="B42" s="53" t="s">
        <v>276</v>
      </c>
      <c r="C42" s="53" t="s">
        <v>277</v>
      </c>
      <c r="D42" s="53"/>
      <c r="E42" s="53"/>
      <c r="F42" s="53"/>
      <c r="G42" s="53"/>
      <c r="H42" s="53"/>
      <c r="I42" s="53"/>
      <c r="J42" s="53"/>
      <c r="K42" s="53"/>
      <c r="L42" s="53"/>
      <c r="M42" s="53" t="s">
        <v>122</v>
      </c>
      <c r="N42" s="53" t="s">
        <v>236</v>
      </c>
      <c r="O42" s="53" t="s">
        <v>278</v>
      </c>
      <c r="P42" s="53" t="str">
        <f>"["&amp;look_LocationSpecialty[[#This Row],[Type]]&amp;"] "&amp;look_LocationSpecialty[[#This Row],[Specialty]]</f>
        <v>[Pediatric] Nephrology</v>
      </c>
    </row>
    <row r="43" spans="2:16">
      <c r="B43" s="53" t="s">
        <v>279</v>
      </c>
      <c r="C43" s="53" t="s">
        <v>280</v>
      </c>
      <c r="D43" s="53"/>
      <c r="E43" s="53"/>
      <c r="F43" s="53"/>
      <c r="G43" s="53"/>
      <c r="H43" s="53"/>
      <c r="I43" s="53"/>
      <c r="J43" s="53"/>
      <c r="K43" s="53"/>
      <c r="L43" s="53"/>
      <c r="M43" s="53" t="s">
        <v>122</v>
      </c>
      <c r="N43" s="53" t="s">
        <v>236</v>
      </c>
      <c r="O43" s="53" t="s">
        <v>281</v>
      </c>
      <c r="P43" s="53" t="str">
        <f>"["&amp;look_LocationSpecialty[[#This Row],[Type]]&amp;"] "&amp;look_LocationSpecialty[[#This Row],[Specialty]]</f>
        <v>[Pediatric] Neurology</v>
      </c>
    </row>
    <row r="44" spans="2:16">
      <c r="B44" s="53" t="s">
        <v>282</v>
      </c>
      <c r="C44" s="53" t="s">
        <v>283</v>
      </c>
      <c r="D44" s="53"/>
      <c r="E44" s="53"/>
      <c r="F44" s="53"/>
      <c r="G44" s="53"/>
      <c r="H44" s="53"/>
      <c r="I44" s="53"/>
      <c r="J44" s="53"/>
      <c r="K44" s="53"/>
      <c r="L44" s="53"/>
      <c r="M44" s="53" t="s">
        <v>122</v>
      </c>
      <c r="N44" s="53" t="s">
        <v>236</v>
      </c>
      <c r="O44" s="53" t="s">
        <v>284</v>
      </c>
      <c r="P44" s="53" t="str">
        <f>"["&amp;look_LocationSpecialty[[#This Row],[Type]]&amp;"] "&amp;look_LocationSpecialty[[#This Row],[Specialty]]</f>
        <v>[Pediatric] Neuropsychology</v>
      </c>
    </row>
    <row r="45" spans="2:16">
      <c r="B45" s="53" t="s">
        <v>285</v>
      </c>
      <c r="C45" s="53" t="s">
        <v>286</v>
      </c>
      <c r="D45" s="53"/>
      <c r="E45" s="53"/>
      <c r="F45" s="53"/>
      <c r="G45" s="53"/>
      <c r="H45" s="53"/>
      <c r="I45" s="53"/>
      <c r="J45" s="53"/>
      <c r="K45" s="53"/>
      <c r="L45" s="53"/>
      <c r="M45" s="53" t="s">
        <v>122</v>
      </c>
      <c r="N45" s="53" t="s">
        <v>236</v>
      </c>
      <c r="O45" s="53" t="s">
        <v>287</v>
      </c>
      <c r="P45" s="53" t="str">
        <f>"["&amp;look_LocationSpecialty[[#This Row],[Type]]&amp;"] "&amp;look_LocationSpecialty[[#This Row],[Specialty]]</f>
        <v>[Pediatric] Neurosurgery</v>
      </c>
    </row>
    <row r="46" spans="2:16">
      <c r="B46" s="53" t="s">
        <v>288</v>
      </c>
      <c r="C46" s="53" t="s">
        <v>289</v>
      </c>
      <c r="D46" s="53"/>
      <c r="E46" s="53"/>
      <c r="F46" s="53"/>
      <c r="G46" s="53"/>
      <c r="H46" s="53"/>
      <c r="I46" s="53"/>
      <c r="J46" s="53"/>
      <c r="K46" s="53"/>
      <c r="L46" s="53"/>
      <c r="M46" s="53" t="s">
        <v>122</v>
      </c>
      <c r="N46" s="53" t="s">
        <v>236</v>
      </c>
      <c r="O46" s="53" t="s">
        <v>232</v>
      </c>
      <c r="P46" s="53" t="str">
        <f>"["&amp;look_LocationSpecialty[[#This Row],[Type]]&amp;"] "&amp;look_LocationSpecialty[[#This Row],[Specialty]]</f>
        <v>[Pediatric] Oncology</v>
      </c>
    </row>
    <row r="47" spans="2:16">
      <c r="B47" s="53" t="s">
        <v>290</v>
      </c>
      <c r="C47" s="53" t="s">
        <v>291</v>
      </c>
      <c r="D47" s="53"/>
      <c r="E47" s="53"/>
      <c r="F47" s="53"/>
      <c r="G47" s="53"/>
      <c r="H47" s="53"/>
      <c r="I47" s="53"/>
      <c r="J47" s="53"/>
      <c r="K47" s="53"/>
      <c r="L47" s="53"/>
      <c r="M47" s="53" t="s">
        <v>122</v>
      </c>
      <c r="N47" s="53" t="s">
        <v>236</v>
      </c>
      <c r="O47" s="53" t="s">
        <v>292</v>
      </c>
      <c r="P47" s="53" t="str">
        <f>"["&amp;look_LocationSpecialty[[#This Row],[Type]]&amp;"] "&amp;look_LocationSpecialty[[#This Row],[Specialty]]</f>
        <v>[Pediatric] Ophthalmology</v>
      </c>
    </row>
    <row r="48" spans="2:16">
      <c r="B48" s="53" t="s">
        <v>293</v>
      </c>
      <c r="C48" s="53" t="s">
        <v>294</v>
      </c>
      <c r="D48" s="53"/>
      <c r="E48" s="53"/>
      <c r="F48" s="53"/>
      <c r="G48" s="53"/>
      <c r="H48" s="53"/>
      <c r="I48" s="53"/>
      <c r="J48" s="53"/>
      <c r="K48" s="53"/>
      <c r="L48" s="53"/>
      <c r="M48" s="53" t="s">
        <v>122</v>
      </c>
      <c r="N48" s="53" t="s">
        <v>236</v>
      </c>
      <c r="O48" s="53" t="s">
        <v>295</v>
      </c>
      <c r="P48" s="53" t="str">
        <f>"["&amp;look_LocationSpecialty[[#This Row],[Type]]&amp;"] "&amp;look_LocationSpecialty[[#This Row],[Specialty]]</f>
        <v>[Pediatric] Orthopedic Surgery</v>
      </c>
    </row>
    <row r="49" spans="2:16">
      <c r="B49" s="53" t="s">
        <v>296</v>
      </c>
      <c r="C49" s="53" t="s">
        <v>297</v>
      </c>
      <c r="D49" s="53"/>
      <c r="E49" s="53"/>
      <c r="F49" s="53"/>
      <c r="G49" s="53"/>
      <c r="H49" s="53"/>
      <c r="I49" s="53"/>
      <c r="J49" s="53"/>
      <c r="K49" s="53"/>
      <c r="L49" s="53"/>
      <c r="M49" s="53" t="s">
        <v>122</v>
      </c>
      <c r="N49" s="53" t="s">
        <v>236</v>
      </c>
      <c r="O49" s="53" t="s">
        <v>298</v>
      </c>
      <c r="P49" s="53" t="str">
        <f>"["&amp;look_LocationSpecialty[[#This Row],[Type]]&amp;"] "&amp;look_LocationSpecialty[[#This Row],[Specialty]]</f>
        <v>[Pediatric] Pain Management</v>
      </c>
    </row>
    <row r="50" spans="2:16">
      <c r="B50" s="53" t="s">
        <v>299</v>
      </c>
      <c r="C50" s="53" t="s">
        <v>300</v>
      </c>
      <c r="D50" s="53"/>
      <c r="E50" s="53"/>
      <c r="F50" s="53"/>
      <c r="G50" s="53"/>
      <c r="H50" s="53"/>
      <c r="I50" s="53"/>
      <c r="J50" s="53"/>
      <c r="K50" s="53"/>
      <c r="L50" s="53"/>
      <c r="M50" s="53" t="s">
        <v>122</v>
      </c>
      <c r="N50" s="53" t="s">
        <v>236</v>
      </c>
      <c r="O50" s="53" t="s">
        <v>301</v>
      </c>
      <c r="P50" s="53" t="str">
        <f>"["&amp;look_LocationSpecialty[[#This Row],[Type]]&amp;"] "&amp;look_LocationSpecialty[[#This Row],[Specialty]]</f>
        <v>[Pediatric] Physical Medicine and Rehab</v>
      </c>
    </row>
    <row r="51" spans="2:16">
      <c r="B51" s="53" t="s">
        <v>302</v>
      </c>
      <c r="C51" s="53" t="s">
        <v>303</v>
      </c>
      <c r="D51" s="53"/>
      <c r="E51" s="53"/>
      <c r="F51" s="53"/>
      <c r="G51" s="53"/>
      <c r="H51" s="53"/>
      <c r="I51" s="53"/>
      <c r="J51" s="53"/>
      <c r="K51" s="53"/>
      <c r="L51" s="53"/>
      <c r="M51" s="53" t="s">
        <v>122</v>
      </c>
      <c r="N51" s="53" t="s">
        <v>236</v>
      </c>
      <c r="O51" s="53" t="s">
        <v>304</v>
      </c>
      <c r="P51" s="53" t="str">
        <f>"["&amp;look_LocationSpecialty[[#This Row],[Type]]&amp;"] "&amp;look_LocationSpecialty[[#This Row],[Specialty]]</f>
        <v>[Pediatric] Pulmonology</v>
      </c>
    </row>
    <row r="52" spans="2:16">
      <c r="B52" s="53" t="s">
        <v>305</v>
      </c>
      <c r="C52" s="53" t="s">
        <v>306</v>
      </c>
      <c r="D52" s="53"/>
      <c r="E52" s="53"/>
      <c r="F52" s="53"/>
      <c r="G52" s="53"/>
      <c r="H52" s="53"/>
      <c r="I52" s="53"/>
      <c r="J52" s="53"/>
      <c r="K52" s="53"/>
      <c r="L52" s="53"/>
      <c r="M52" s="53" t="s">
        <v>122</v>
      </c>
      <c r="N52" s="53" t="s">
        <v>236</v>
      </c>
      <c r="O52" s="53" t="s">
        <v>307</v>
      </c>
      <c r="P52" s="53" t="str">
        <f>"["&amp;look_LocationSpecialty[[#This Row],[Type]]&amp;"] "&amp;look_LocationSpecialty[[#This Row],[Specialty]]</f>
        <v>[Pediatric] Rheumatology</v>
      </c>
    </row>
    <row r="53" spans="2:16">
      <c r="B53" s="53"/>
      <c r="C53" s="53"/>
      <c r="D53" s="53"/>
      <c r="E53" s="53"/>
      <c r="F53" s="53"/>
      <c r="G53" s="53"/>
      <c r="H53" s="53"/>
      <c r="I53" s="53"/>
      <c r="J53" s="53"/>
      <c r="K53" s="53"/>
      <c r="L53" s="53"/>
      <c r="M53" s="53" t="s">
        <v>122</v>
      </c>
      <c r="N53" s="53" t="s">
        <v>236</v>
      </c>
      <c r="O53" s="53" t="s">
        <v>308</v>
      </c>
      <c r="P53" s="53" t="str">
        <f>"["&amp;look_LocationSpecialty[[#This Row],[Type]]&amp;"] "&amp;look_LocationSpecialty[[#This Row],[Specialty]]</f>
        <v>[Pediatric] Sports Medicine</v>
      </c>
    </row>
    <row r="54" spans="2:16" ht="18">
      <c r="B54" s="10"/>
      <c r="C54" s="53"/>
      <c r="D54" s="53"/>
      <c r="E54" s="53"/>
      <c r="F54" s="53"/>
      <c r="G54" s="53"/>
      <c r="H54" s="53"/>
      <c r="I54" s="53"/>
      <c r="J54" s="53"/>
      <c r="K54" s="53"/>
      <c r="L54" s="53"/>
      <c r="M54" s="53" t="s">
        <v>122</v>
      </c>
      <c r="N54" s="53" t="s">
        <v>236</v>
      </c>
      <c r="O54" s="53" t="s">
        <v>309</v>
      </c>
      <c r="P54" s="53" t="str">
        <f>"["&amp;look_LocationSpecialty[[#This Row],[Type]]&amp;"] "&amp;look_LocationSpecialty[[#This Row],[Specialty]]</f>
        <v>[Pediatric] Thoracic Surgery</v>
      </c>
    </row>
    <row r="55" spans="2:16">
      <c r="B55" s="53"/>
      <c r="C55" s="53"/>
      <c r="D55" s="53"/>
      <c r="E55" s="53"/>
      <c r="F55" s="53"/>
      <c r="G55" s="53"/>
      <c r="H55" s="53"/>
      <c r="I55" s="53"/>
      <c r="J55" s="53"/>
      <c r="K55" s="53"/>
      <c r="L55" s="53"/>
      <c r="M55" s="53" t="s">
        <v>122</v>
      </c>
      <c r="N55" s="53" t="s">
        <v>236</v>
      </c>
      <c r="O55" s="53" t="s">
        <v>310</v>
      </c>
      <c r="P55" s="53" t="str">
        <f>"["&amp;look_LocationSpecialty[[#This Row],[Type]]&amp;"] "&amp;look_LocationSpecialty[[#This Row],[Specialty]]</f>
        <v>[Pediatric] Urology</v>
      </c>
    </row>
    <row r="56" spans="2:16">
      <c r="B56" s="53"/>
      <c r="C56" s="53"/>
      <c r="D56" s="53"/>
      <c r="E56" s="53"/>
      <c r="F56" s="53"/>
      <c r="G56" s="53"/>
      <c r="H56" s="53"/>
      <c r="I56" s="53"/>
      <c r="J56" s="53"/>
      <c r="K56" s="53"/>
      <c r="L56" s="53"/>
      <c r="M56" s="53" t="s">
        <v>122</v>
      </c>
      <c r="N56" s="53" t="s">
        <v>212</v>
      </c>
      <c r="O56" s="53" t="s">
        <v>311</v>
      </c>
      <c r="P56" s="53" t="str">
        <f>"["&amp;look_LocationSpecialty[[#This Row],[Type]]&amp;"] "&amp;look_LocationSpecialty[[#This Row],[Specialty]]</f>
        <v>[Primary Care] Family Practice</v>
      </c>
    </row>
    <row r="57" spans="2:16">
      <c r="B57" s="53"/>
      <c r="C57" s="53"/>
      <c r="D57" s="53"/>
      <c r="E57" s="53"/>
      <c r="F57" s="53"/>
      <c r="G57" s="53"/>
      <c r="H57" s="53"/>
      <c r="I57" s="53"/>
      <c r="J57" s="53"/>
      <c r="K57" s="53"/>
      <c r="L57" s="53"/>
      <c r="M57" s="53" t="s">
        <v>122</v>
      </c>
      <c r="N57" s="53" t="s">
        <v>212</v>
      </c>
      <c r="O57" s="53" t="s">
        <v>312</v>
      </c>
      <c r="P57" s="53" t="str">
        <f>"["&amp;look_LocationSpecialty[[#This Row],[Type]]&amp;"] "&amp;look_LocationSpecialty[[#This Row],[Specialty]]</f>
        <v>[Primary Care] General Practice</v>
      </c>
    </row>
    <row r="58" spans="2:16">
      <c r="B58" s="53"/>
      <c r="C58" s="53"/>
      <c r="D58" s="53"/>
      <c r="E58" s="53"/>
      <c r="F58" s="53"/>
      <c r="G58" s="53"/>
      <c r="H58" s="53"/>
      <c r="I58" s="53"/>
      <c r="J58" s="53"/>
      <c r="K58" s="53"/>
      <c r="L58" s="53"/>
      <c r="M58" s="53" t="s">
        <v>122</v>
      </c>
      <c r="N58" s="53" t="s">
        <v>212</v>
      </c>
      <c r="O58" s="53" t="s">
        <v>313</v>
      </c>
      <c r="P58" s="53" t="str">
        <f>"["&amp;look_LocationSpecialty[[#This Row],[Type]]&amp;"] "&amp;look_LocationSpecialty[[#This Row],[Specialty]]</f>
        <v>[Primary Care] Geriatric Medicine</v>
      </c>
    </row>
    <row r="59" spans="2:16">
      <c r="B59" s="53"/>
      <c r="C59" s="53"/>
      <c r="D59" s="53"/>
      <c r="E59" s="53"/>
      <c r="F59" s="53"/>
      <c r="G59" s="53"/>
      <c r="H59" s="53"/>
      <c r="I59" s="53"/>
      <c r="J59" s="53"/>
      <c r="K59" s="53"/>
      <c r="L59" s="53"/>
      <c r="M59" s="53" t="s">
        <v>122</v>
      </c>
      <c r="N59" s="53" t="s">
        <v>212</v>
      </c>
      <c r="O59" s="53" t="s">
        <v>314</v>
      </c>
      <c r="P59" s="53" t="str">
        <f>"["&amp;look_LocationSpecialty[[#This Row],[Type]]&amp;"] "&amp;look_LocationSpecialty[[#This Row],[Specialty]]</f>
        <v>[Primary Care] Internal Medicine</v>
      </c>
    </row>
    <row r="60" spans="2:16">
      <c r="B60" s="53"/>
      <c r="C60" s="53"/>
      <c r="D60" s="53"/>
      <c r="E60" s="53"/>
      <c r="F60" s="53"/>
      <c r="G60" s="53"/>
      <c r="H60" s="53"/>
      <c r="I60" s="53"/>
      <c r="J60" s="53"/>
      <c r="K60" s="53"/>
      <c r="L60" s="53"/>
      <c r="M60" s="53" t="s">
        <v>122</v>
      </c>
      <c r="N60" s="53" t="s">
        <v>212</v>
      </c>
      <c r="O60" s="53" t="s">
        <v>315</v>
      </c>
      <c r="P60" s="53" t="str">
        <f>"["&amp;look_LocationSpecialty[[#This Row],[Type]]&amp;"] "&amp;look_LocationSpecialty[[#This Row],[Specialty]]</f>
        <v>[Primary Care] OB/GYN</v>
      </c>
    </row>
    <row r="61" spans="2:16">
      <c r="B61" s="53"/>
      <c r="C61" s="53"/>
      <c r="D61" s="53"/>
      <c r="E61" s="53"/>
      <c r="F61" s="53"/>
      <c r="G61" s="53"/>
      <c r="H61" s="53"/>
      <c r="I61" s="53"/>
      <c r="J61" s="53"/>
      <c r="K61" s="53"/>
      <c r="L61" s="53"/>
      <c r="M61" s="53" t="s">
        <v>122</v>
      </c>
      <c r="N61" s="53" t="s">
        <v>212</v>
      </c>
      <c r="O61" s="53" t="s">
        <v>316</v>
      </c>
      <c r="P61" s="53" t="str">
        <f>"["&amp;look_LocationSpecialty[[#This Row],[Type]]&amp;"] "&amp;look_LocationSpecialty[[#This Row],[Specialty]]</f>
        <v>[Primary Care] Pediatrics</v>
      </c>
    </row>
    <row r="62" spans="2:16">
      <c r="B62" s="53"/>
      <c r="C62" s="53"/>
      <c r="D62" s="53"/>
      <c r="E62" s="53"/>
      <c r="F62" s="53"/>
      <c r="G62" s="53"/>
      <c r="H62" s="53"/>
      <c r="I62" s="53"/>
      <c r="J62" s="53"/>
      <c r="K62" s="53"/>
      <c r="L62" s="53"/>
      <c r="M62" s="53" t="s">
        <v>122</v>
      </c>
      <c r="N62" s="53" t="s">
        <v>219</v>
      </c>
      <c r="O62" s="53" t="s">
        <v>317</v>
      </c>
      <c r="P62" s="53" t="str">
        <f>"["&amp;look_LocationSpecialty[[#This Row],[Type]]&amp;"] "&amp;look_LocationSpecialty[[#This Row],[Specialty]]</f>
        <v>[PT/OT/ST] More than one type of therapist</v>
      </c>
    </row>
    <row r="63" spans="2:16">
      <c r="B63" s="53"/>
      <c r="C63" s="53"/>
      <c r="D63" s="53"/>
      <c r="E63" s="53"/>
      <c r="F63" s="53"/>
      <c r="G63" s="53"/>
      <c r="H63" s="53"/>
      <c r="I63" s="53"/>
      <c r="J63" s="53"/>
      <c r="K63" s="53"/>
      <c r="L63" s="53"/>
      <c r="M63" s="53" t="s">
        <v>122</v>
      </c>
      <c r="N63" s="53" t="s">
        <v>219</v>
      </c>
      <c r="O63" s="53" t="s">
        <v>318</v>
      </c>
      <c r="P63" s="53" t="str">
        <f>"["&amp;look_LocationSpecialty[[#This Row],[Type]]&amp;"] "&amp;look_LocationSpecialty[[#This Row],[Specialty]]</f>
        <v>[PT/OT/ST] Occupational Therapy</v>
      </c>
    </row>
    <row r="64" spans="2:16">
      <c r="B64" s="53"/>
      <c r="C64" s="53"/>
      <c r="D64" s="53"/>
      <c r="E64" s="53"/>
      <c r="F64" s="53"/>
      <c r="G64" s="53"/>
      <c r="H64" s="53"/>
      <c r="I64" s="53"/>
      <c r="J64" s="53"/>
      <c r="K64" s="53"/>
      <c r="L64" s="53"/>
      <c r="M64" s="53" t="s">
        <v>122</v>
      </c>
      <c r="N64" s="53" t="s">
        <v>219</v>
      </c>
      <c r="O64" s="53" t="s">
        <v>319</v>
      </c>
      <c r="P64" s="53" t="str">
        <f>"["&amp;look_LocationSpecialty[[#This Row],[Type]]&amp;"] "&amp;look_LocationSpecialty[[#This Row],[Specialty]]</f>
        <v>[PT/OT/ST] Physical Therapy</v>
      </c>
    </row>
    <row r="65" spans="13:16">
      <c r="M65" s="53" t="s">
        <v>122</v>
      </c>
      <c r="N65" s="53" t="s">
        <v>219</v>
      </c>
      <c r="O65" s="53" t="s">
        <v>320</v>
      </c>
      <c r="P65" s="53" t="str">
        <f>"["&amp;look_LocationSpecialty[[#This Row],[Type]]&amp;"] "&amp;look_LocationSpecialty[[#This Row],[Specialty]]</f>
        <v>[PT/OT/ST] Speech Therapy</v>
      </c>
    </row>
    <row r="66" spans="13:16">
      <c r="M66" s="53" t="s">
        <v>122</v>
      </c>
      <c r="N66" s="53" t="s">
        <v>235</v>
      </c>
      <c r="O66" s="53" t="s">
        <v>321</v>
      </c>
      <c r="P66" s="53" t="str">
        <f>"["&amp;look_LocationSpecialty[[#This Row],[Type]]&amp;"] "&amp;look_LocationSpecialty[[#This Row],[Specialty]]</f>
        <v>[Surgery] Colon and Rectal</v>
      </c>
    </row>
    <row r="67" spans="13:16">
      <c r="M67" s="53" t="s">
        <v>122</v>
      </c>
      <c r="N67" s="53" t="s">
        <v>235</v>
      </c>
      <c r="O67" s="53" t="s">
        <v>322</v>
      </c>
      <c r="P67" s="53" t="str">
        <f>"["&amp;look_LocationSpecialty[[#This Row],[Type]]&amp;"] "&amp;look_LocationSpecialty[[#This Row],[Specialty]]</f>
        <v>[Surgery] Cosmetic</v>
      </c>
    </row>
    <row r="68" spans="13:16">
      <c r="M68" s="53" t="s">
        <v>122</v>
      </c>
      <c r="N68" s="53" t="s">
        <v>235</v>
      </c>
      <c r="O68" s="53" t="s">
        <v>323</v>
      </c>
      <c r="P68" s="53" t="str">
        <f>"["&amp;look_LocationSpecialty[[#This Row],[Type]]&amp;"] "&amp;look_LocationSpecialty[[#This Row],[Specialty]]</f>
        <v>[Surgery] Critical Care</v>
      </c>
    </row>
    <row r="69" spans="13:16">
      <c r="M69" s="53" t="s">
        <v>122</v>
      </c>
      <c r="N69" s="53" t="s">
        <v>235</v>
      </c>
      <c r="O69" s="53" t="s">
        <v>324</v>
      </c>
      <c r="P69" s="53" t="str">
        <f>"["&amp;look_LocationSpecialty[[#This Row],[Type]]&amp;"] "&amp;look_LocationSpecialty[[#This Row],[Specialty]]</f>
        <v>[Surgery] General</v>
      </c>
    </row>
    <row r="70" spans="13:16">
      <c r="M70" s="53" t="s">
        <v>122</v>
      </c>
      <c r="N70" s="53" t="s">
        <v>235</v>
      </c>
      <c r="O70" s="53" t="s">
        <v>325</v>
      </c>
      <c r="P70" s="53" t="str">
        <f>"["&amp;look_LocationSpecialty[[#This Row],[Type]]&amp;"] "&amp;look_LocationSpecialty[[#This Row],[Specialty]]</f>
        <v>[Surgery] Neurological</v>
      </c>
    </row>
    <row r="71" spans="13:16">
      <c r="M71" s="53" t="s">
        <v>122</v>
      </c>
      <c r="N71" s="53" t="s">
        <v>235</v>
      </c>
      <c r="O71" s="53" t="s">
        <v>232</v>
      </c>
      <c r="P71" s="53" t="str">
        <f>"["&amp;look_LocationSpecialty[[#This Row],[Type]]&amp;"] "&amp;look_LocationSpecialty[[#This Row],[Specialty]]</f>
        <v>[Surgery] Oncology</v>
      </c>
    </row>
    <row r="72" spans="13:16">
      <c r="M72" s="53" t="s">
        <v>122</v>
      </c>
      <c r="N72" s="53" t="s">
        <v>235</v>
      </c>
      <c r="O72" s="53" t="s">
        <v>326</v>
      </c>
      <c r="P72" s="53" t="str">
        <f>"["&amp;look_LocationSpecialty[[#This Row],[Type]]&amp;"] "&amp;look_LocationSpecialty[[#This Row],[Specialty]]</f>
        <v>[Surgery] Orthopedic</v>
      </c>
    </row>
    <row r="73" spans="13:16">
      <c r="M73" s="53" t="s">
        <v>122</v>
      </c>
      <c r="N73" s="53" t="s">
        <v>235</v>
      </c>
      <c r="O73" s="53" t="s">
        <v>327</v>
      </c>
      <c r="P73" s="53" t="str">
        <f>"["&amp;look_LocationSpecialty[[#This Row],[Type]]&amp;"] "&amp;look_LocationSpecialty[[#This Row],[Specialty]]</f>
        <v>[Surgery] Thoracic</v>
      </c>
    </row>
    <row r="74" spans="13:16">
      <c r="M74" s="53" t="s">
        <v>122</v>
      </c>
      <c r="N74" s="53" t="s">
        <v>235</v>
      </c>
      <c r="O74" s="53" t="s">
        <v>328</v>
      </c>
      <c r="P74" s="53" t="str">
        <f>"["&amp;look_LocationSpecialty[[#This Row],[Type]]&amp;"] "&amp;look_LocationSpecialty[[#This Row],[Specialty]]</f>
        <v>[Surgery] Transplant</v>
      </c>
    </row>
    <row r="75" spans="13:16">
      <c r="M75" s="53" t="s">
        <v>122</v>
      </c>
      <c r="N75" s="53" t="s">
        <v>235</v>
      </c>
      <c r="O75" s="53" t="s">
        <v>329</v>
      </c>
      <c r="P75" s="53" t="str">
        <f>"["&amp;look_LocationSpecialty[[#This Row],[Type]]&amp;"] "&amp;look_LocationSpecialty[[#This Row],[Specialty]]</f>
        <v>[Surgery] Vascular</v>
      </c>
    </row>
    <row r="76" spans="13:16">
      <c r="M76" s="53" t="s">
        <v>122</v>
      </c>
      <c r="N76" s="53" t="s">
        <v>244</v>
      </c>
      <c r="O76" s="53" t="s">
        <v>330</v>
      </c>
      <c r="P76" s="53" t="str">
        <f>"["&amp;look_LocationSpecialty[[#This Row],[Type]]&amp;"] "&amp;look_LocationSpecialty[[#This Row],[Specialty]]</f>
        <v>[Vision] Ophthamology</v>
      </c>
    </row>
    <row r="77" spans="13:16">
      <c r="M77" s="53" t="s">
        <v>122</v>
      </c>
      <c r="N77" s="57" t="s">
        <v>244</v>
      </c>
      <c r="O77" s="57" t="s">
        <v>331</v>
      </c>
      <c r="P77" s="53" t="str">
        <f>"["&amp;look_LocationSpecialty[[#This Row],[Type]]&amp;"] "&amp;look_LocationSpecialty[[#This Row],[Specialty]]</f>
        <v>[Vision] Optometry</v>
      </c>
    </row>
    <row r="78" spans="13:16">
      <c r="M78" s="53" t="s">
        <v>122</v>
      </c>
      <c r="N78" s="53" t="s">
        <v>332</v>
      </c>
      <c r="O78" s="53" t="s">
        <v>333</v>
      </c>
      <c r="P78" s="53" t="str">
        <f>"["&amp;look_LocationSpecialty[[#This Row],[Type]]&amp;"] "&amp;look_LocationSpecialty[[#This Row],[Specialty]]</f>
        <v>[Ω Other] Acupuncture</v>
      </c>
    </row>
    <row r="79" spans="13:16">
      <c r="M79" s="53" t="s">
        <v>122</v>
      </c>
      <c r="N79" s="53" t="s">
        <v>332</v>
      </c>
      <c r="O79" s="53" t="s">
        <v>334</v>
      </c>
      <c r="P79" s="53" t="str">
        <f>"["&amp;look_LocationSpecialty[[#This Row],[Type]]&amp;"] "&amp;look_LocationSpecialty[[#This Row],[Specialty]]</f>
        <v>[Ω Other] Allergy and Immunology</v>
      </c>
    </row>
    <row r="80" spans="13:16">
      <c r="M80" s="53" t="s">
        <v>122</v>
      </c>
      <c r="N80" s="53" t="s">
        <v>332</v>
      </c>
      <c r="O80" s="53" t="s">
        <v>335</v>
      </c>
      <c r="P80" s="53" t="str">
        <f>"["&amp;look_LocationSpecialty[[#This Row],[Type]]&amp;"] "&amp;look_LocationSpecialty[[#This Row],[Specialty]]</f>
        <v>[Ω Other] Anesthesia</v>
      </c>
    </row>
    <row r="81" spans="13:16">
      <c r="M81" s="53" t="s">
        <v>122</v>
      </c>
      <c r="N81" s="53" t="s">
        <v>332</v>
      </c>
      <c r="O81" s="53" t="s">
        <v>245</v>
      </c>
      <c r="P81" s="53" t="str">
        <f>"["&amp;look_LocationSpecialty[[#This Row],[Type]]&amp;"] "&amp;look_LocationSpecialty[[#This Row],[Specialty]]</f>
        <v>[Ω Other] Audiology</v>
      </c>
    </row>
    <row r="82" spans="13:16">
      <c r="M82" s="53" t="s">
        <v>122</v>
      </c>
      <c r="N82" s="53" t="s">
        <v>332</v>
      </c>
      <c r="O82" s="53" t="s">
        <v>264</v>
      </c>
      <c r="P82" s="53" t="str">
        <f>"["&amp;look_LocationSpecialty[[#This Row],[Type]]&amp;"] "&amp;look_LocationSpecialty[[#This Row],[Specialty]]</f>
        <v>[Ω Other] Endocrinology</v>
      </c>
    </row>
    <row r="83" spans="13:16">
      <c r="M83" s="53" t="s">
        <v>122</v>
      </c>
      <c r="N83" s="53" t="s">
        <v>332</v>
      </c>
      <c r="O83" s="53" t="s">
        <v>267</v>
      </c>
      <c r="P83" s="53" t="str">
        <f>"["&amp;look_LocationSpecialty[[#This Row],[Type]]&amp;"] "&amp;look_LocationSpecialty[[#This Row],[Specialty]]</f>
        <v>[Ω Other] Gastroenterology</v>
      </c>
    </row>
    <row r="84" spans="13:16">
      <c r="M84" s="53" t="s">
        <v>122</v>
      </c>
      <c r="N84" s="53" t="s">
        <v>332</v>
      </c>
      <c r="O84" s="53" t="s">
        <v>336</v>
      </c>
      <c r="P84" s="53" t="str">
        <f>"["&amp;look_LocationSpecialty[[#This Row],[Type]]&amp;"] "&amp;look_LocationSpecialty[[#This Row],[Specialty]]</f>
        <v>[Ω Other] Genetics</v>
      </c>
    </row>
    <row r="85" spans="13:16">
      <c r="M85" s="53" t="s">
        <v>122</v>
      </c>
      <c r="N85" s="53" t="s">
        <v>332</v>
      </c>
      <c r="O85" s="53" t="s">
        <v>337</v>
      </c>
      <c r="P85" s="53" t="str">
        <f>"["&amp;look_LocationSpecialty[[#This Row],[Type]]&amp;"] "&amp;look_LocationSpecialty[[#This Row],[Specialty]]</f>
        <v>[Ω Other] Hospice and Palliative Medicine</v>
      </c>
    </row>
    <row r="86" spans="13:16">
      <c r="M86" s="53" t="s">
        <v>122</v>
      </c>
      <c r="N86" s="53" t="s">
        <v>332</v>
      </c>
      <c r="O86" s="53" t="s">
        <v>338</v>
      </c>
      <c r="P86" s="53" t="str">
        <f>"["&amp;look_LocationSpecialty[[#This Row],[Type]]&amp;"] "&amp;look_LocationSpecialty[[#This Row],[Specialty]]</f>
        <v>[Ω Other] Hyperbaric Medicine</v>
      </c>
    </row>
    <row r="87" spans="13:16">
      <c r="M87" s="53" t="s">
        <v>122</v>
      </c>
      <c r="N87" s="53" t="s">
        <v>332</v>
      </c>
      <c r="O87" s="53" t="s">
        <v>339</v>
      </c>
      <c r="P87" s="53" t="str">
        <f>"["&amp;look_LocationSpecialty[[#This Row],[Type]]&amp;"] "&amp;look_LocationSpecialty[[#This Row],[Specialty]]</f>
        <v>[Ω Other] Infectious Disease</v>
      </c>
    </row>
    <row r="88" spans="13:16">
      <c r="M88" s="53" t="s">
        <v>122</v>
      </c>
      <c r="N88" s="53" t="s">
        <v>332</v>
      </c>
      <c r="O88" s="53" t="s">
        <v>340</v>
      </c>
      <c r="P88" s="53" t="str">
        <f>"["&amp;look_LocationSpecialty[[#This Row],[Type]]&amp;"] "&amp;look_LocationSpecialty[[#This Row],[Specialty]]</f>
        <v>[Ω Other] Infertility Reproductive Endocrinology</v>
      </c>
    </row>
    <row r="89" spans="13:16">
      <c r="M89" s="53" t="s">
        <v>122</v>
      </c>
      <c r="N89" s="53" t="s">
        <v>332</v>
      </c>
      <c r="O89" s="53" t="s">
        <v>341</v>
      </c>
      <c r="P89" s="53" t="str">
        <f>"["&amp;look_LocationSpecialty[[#This Row],[Type]]&amp;"] "&amp;look_LocationSpecialty[[#This Row],[Specialty]]</f>
        <v>[Ω Other] Neonatal/Perinatal Medicine</v>
      </c>
    </row>
    <row r="90" spans="13:16">
      <c r="M90" s="53" t="s">
        <v>122</v>
      </c>
      <c r="N90" s="53" t="s">
        <v>332</v>
      </c>
      <c r="O90" s="53" t="s">
        <v>278</v>
      </c>
      <c r="P90" s="53" t="str">
        <f>"["&amp;look_LocationSpecialty[[#This Row],[Type]]&amp;"] "&amp;look_LocationSpecialty[[#This Row],[Specialty]]</f>
        <v>[Ω Other] Nephrology</v>
      </c>
    </row>
    <row r="91" spans="13:16">
      <c r="M91" s="53" t="s">
        <v>122</v>
      </c>
      <c r="N91" s="53" t="s">
        <v>332</v>
      </c>
      <c r="O91" s="53" t="s">
        <v>281</v>
      </c>
      <c r="P91" s="53" t="str">
        <f>"["&amp;look_LocationSpecialty[[#This Row],[Type]]&amp;"] "&amp;look_LocationSpecialty[[#This Row],[Specialty]]</f>
        <v>[Ω Other] Neurology</v>
      </c>
    </row>
    <row r="92" spans="13:16">
      <c r="M92" s="53" t="s">
        <v>122</v>
      </c>
      <c r="N92" s="53" t="s">
        <v>332</v>
      </c>
      <c r="O92" s="53" t="s">
        <v>342</v>
      </c>
      <c r="P92" s="53" t="str">
        <f>"["&amp;look_LocationSpecialty[[#This Row],[Type]]&amp;"] "&amp;look_LocationSpecialty[[#This Row],[Specialty]]</f>
        <v>[Ω Other] Neurophysiology</v>
      </c>
    </row>
    <row r="93" spans="13:16">
      <c r="M93" s="53" t="s">
        <v>122</v>
      </c>
      <c r="N93" s="53" t="s">
        <v>332</v>
      </c>
      <c r="O93" s="53" t="s">
        <v>343</v>
      </c>
      <c r="P93" s="53" t="str">
        <f>"["&amp;look_LocationSpecialty[[#This Row],[Type]]&amp;"] "&amp;look_LocationSpecialty[[#This Row],[Specialty]]</f>
        <v>[Ω Other] Neuropsychiatry</v>
      </c>
    </row>
    <row r="94" spans="13:16">
      <c r="M94" s="53" t="s">
        <v>122</v>
      </c>
      <c r="N94" s="53" t="s">
        <v>332</v>
      </c>
      <c r="O94" s="53" t="s">
        <v>284</v>
      </c>
      <c r="P94" s="53" t="str">
        <f>"["&amp;look_LocationSpecialty[[#This Row],[Type]]&amp;"] "&amp;look_LocationSpecialty[[#This Row],[Specialty]]</f>
        <v>[Ω Other] Neuropsychology</v>
      </c>
    </row>
    <row r="95" spans="13:16">
      <c r="M95" s="53" t="s">
        <v>122</v>
      </c>
      <c r="N95" s="53" t="s">
        <v>332</v>
      </c>
      <c r="O95" s="53" t="s">
        <v>344</v>
      </c>
      <c r="P95" s="53" t="str">
        <f>"["&amp;look_LocationSpecialty[[#This Row],[Type]]&amp;"] "&amp;look_LocationSpecialty[[#This Row],[Specialty]]</f>
        <v>[Ω Other] Otolaryngology (ENT)</v>
      </c>
    </row>
    <row r="96" spans="13:16">
      <c r="M96" s="53" t="s">
        <v>122</v>
      </c>
      <c r="N96" s="53" t="s">
        <v>332</v>
      </c>
      <c r="O96" s="53" t="s">
        <v>298</v>
      </c>
      <c r="P96" s="53" t="str">
        <f>"["&amp;look_LocationSpecialty[[#This Row],[Type]]&amp;"] "&amp;look_LocationSpecialty[[#This Row],[Specialty]]</f>
        <v>[Ω Other] Pain Management</v>
      </c>
    </row>
    <row r="97" spans="13:16">
      <c r="M97" s="53" t="s">
        <v>122</v>
      </c>
      <c r="N97" s="53" t="s">
        <v>332</v>
      </c>
      <c r="O97" s="53" t="s">
        <v>345</v>
      </c>
      <c r="P97" s="53" t="str">
        <f>"["&amp;look_LocationSpecialty[[#This Row],[Type]]&amp;"] "&amp;look_LocationSpecialty[[#This Row],[Specialty]]</f>
        <v>[Ω Other] Pathology</v>
      </c>
    </row>
    <row r="98" spans="13:16">
      <c r="M98" s="53" t="s">
        <v>122</v>
      </c>
      <c r="N98" s="53" t="s">
        <v>332</v>
      </c>
      <c r="O98" s="53" t="s">
        <v>346</v>
      </c>
      <c r="P98" s="53" t="str">
        <f>"["&amp;look_LocationSpecialty[[#This Row],[Type]]&amp;"] "&amp;look_LocationSpecialty[[#This Row],[Specialty]]</f>
        <v>[Ω Other] Physical Medicine and Rehabilitation</v>
      </c>
    </row>
    <row r="99" spans="13:16">
      <c r="M99" s="53" t="s">
        <v>122</v>
      </c>
      <c r="N99" s="53" t="s">
        <v>332</v>
      </c>
      <c r="O99" s="53" t="s">
        <v>347</v>
      </c>
      <c r="P99" s="53" t="str">
        <f>"["&amp;look_LocationSpecialty[[#This Row],[Type]]&amp;"] "&amp;look_LocationSpecialty[[#This Row],[Specialty]]</f>
        <v>[Ω Other] Podiatry</v>
      </c>
    </row>
    <row r="100" spans="13:16">
      <c r="M100" s="53" t="s">
        <v>122</v>
      </c>
      <c r="N100" s="53" t="s">
        <v>332</v>
      </c>
      <c r="O100" s="53" t="s">
        <v>348</v>
      </c>
      <c r="P100" s="53" t="str">
        <f>"["&amp;look_LocationSpecialty[[#This Row],[Type]]&amp;"] "&amp;look_LocationSpecialty[[#This Row],[Specialty]]</f>
        <v>[Ω Other] Public Health</v>
      </c>
    </row>
    <row r="101" spans="13:16">
      <c r="M101" s="53" t="s">
        <v>122</v>
      </c>
      <c r="N101" s="53" t="s">
        <v>332</v>
      </c>
      <c r="O101" s="53" t="s">
        <v>349</v>
      </c>
      <c r="P101" s="53" t="str">
        <f>"["&amp;look_LocationSpecialty[[#This Row],[Type]]&amp;"] "&amp;look_LocationSpecialty[[#This Row],[Specialty]]</f>
        <v>[Ω Other] Pulmonary Medicine</v>
      </c>
    </row>
    <row r="102" spans="13:16">
      <c r="M102" s="53" t="s">
        <v>122</v>
      </c>
      <c r="N102" s="53" t="s">
        <v>332</v>
      </c>
      <c r="O102" s="53" t="s">
        <v>350</v>
      </c>
      <c r="P102" s="53" t="str">
        <f>"["&amp;look_LocationSpecialty[[#This Row],[Type]]&amp;"] "&amp;look_LocationSpecialty[[#This Row],[Specialty]]</f>
        <v>[Ω Other] Radiation Oncology</v>
      </c>
    </row>
    <row r="103" spans="13:16">
      <c r="M103" s="53" t="s">
        <v>122</v>
      </c>
      <c r="N103" s="53" t="s">
        <v>332</v>
      </c>
      <c r="O103" s="53" t="s">
        <v>351</v>
      </c>
      <c r="P103" s="53" t="str">
        <f>"["&amp;look_LocationSpecialty[[#This Row],[Type]]&amp;"] "&amp;look_LocationSpecialty[[#This Row],[Specialty]]</f>
        <v>[Ω Other] Radiology</v>
      </c>
    </row>
    <row r="104" spans="13:16">
      <c r="M104" s="53" t="s">
        <v>122</v>
      </c>
      <c r="N104" s="53" t="s">
        <v>332</v>
      </c>
      <c r="O104" s="53" t="s">
        <v>352</v>
      </c>
      <c r="P104" s="53" t="str">
        <f>"["&amp;look_LocationSpecialty[[#This Row],[Type]]&amp;"] "&amp;look_LocationSpecialty[[#This Row],[Specialty]]</f>
        <v>[Ω Other] Respiratory Therapy</v>
      </c>
    </row>
    <row r="105" spans="13:16">
      <c r="M105" s="53" t="s">
        <v>122</v>
      </c>
      <c r="N105" s="53" t="s">
        <v>332</v>
      </c>
      <c r="O105" s="53" t="s">
        <v>307</v>
      </c>
      <c r="P105" s="53" t="str">
        <f>"["&amp;look_LocationSpecialty[[#This Row],[Type]]&amp;"] "&amp;look_LocationSpecialty[[#This Row],[Specialty]]</f>
        <v>[Ω Other] Rheumatology</v>
      </c>
    </row>
    <row r="106" spans="13:16">
      <c r="M106" s="53" t="s">
        <v>122</v>
      </c>
      <c r="N106" s="53" t="s">
        <v>332</v>
      </c>
      <c r="O106" s="53" t="s">
        <v>353</v>
      </c>
      <c r="P106" s="53" t="str">
        <f>"["&amp;look_LocationSpecialty[[#This Row],[Type]]&amp;"] "&amp;look_LocationSpecialty[[#This Row],[Specialty]]</f>
        <v>[Ω Other] Sleep Medicine</v>
      </c>
    </row>
    <row r="107" spans="13:16">
      <c r="M107" s="53" t="s">
        <v>122</v>
      </c>
      <c r="N107" s="53" t="s">
        <v>332</v>
      </c>
      <c r="O107" s="53" t="s">
        <v>308</v>
      </c>
      <c r="P107" s="53" t="str">
        <f>"["&amp;look_LocationSpecialty[[#This Row],[Type]]&amp;"] "&amp;look_LocationSpecialty[[#This Row],[Specialty]]</f>
        <v>[Ω Other] Sports Medicine</v>
      </c>
    </row>
    <row r="108" spans="13:16">
      <c r="M108" s="53" t="s">
        <v>122</v>
      </c>
      <c r="N108" s="53" t="s">
        <v>332</v>
      </c>
      <c r="O108" s="53" t="s">
        <v>354</v>
      </c>
      <c r="P108" s="53" t="str">
        <f>"["&amp;look_LocationSpecialty[[#This Row],[Type]]&amp;"] "&amp;look_LocationSpecialty[[#This Row],[Specialty]]</f>
        <v>[Ω Other] Transplant Medicine</v>
      </c>
    </row>
    <row r="109" spans="13:16">
      <c r="M109" s="53" t="s">
        <v>122</v>
      </c>
      <c r="N109" s="56" t="s">
        <v>332</v>
      </c>
      <c r="O109" s="56" t="s">
        <v>310</v>
      </c>
      <c r="P109" s="53" t="str">
        <f>"["&amp;look_LocationSpecialty[[#This Row],[Type]]&amp;"] "&amp;look_LocationSpecialty[[#This Row],[Specialty]]</f>
        <v>[Ω Other] Urology</v>
      </c>
    </row>
  </sheetData>
  <dataValidations count="1">
    <dataValidation type="list" allowBlank="1" showInputMessage="1" showErrorMessage="1" sqref="M3:M109" xr:uid="{73F33906-C6E2-45FC-829B-AC9D56DC8B78}">
      <formula1>PracticeType</formula1>
    </dataValidation>
  </dataValidations>
  <pageMargins left="0.7" right="0.7" top="0.75" bottom="0.75" header="0.3" footer="0.3"/>
  <tableParts count="10">
    <tablePart r:id="rId1"/>
    <tablePart r:id="rId2"/>
    <tablePart r:id="rId3"/>
    <tablePart r:id="rId4"/>
    <tablePart r:id="rId5"/>
    <tablePart r:id="rId6"/>
    <tablePart r:id="rId7"/>
    <tablePart r:id="rId8"/>
    <tablePart r:id="rId9"/>
    <tablePart r:id="rId1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6BB7F896E49E945BF13FB824F36CEE3" ma:contentTypeVersion="4" ma:contentTypeDescription="Create a new document." ma:contentTypeScope="" ma:versionID="c34dd8bc6b480939a24e45f641c9c687">
  <xsd:schema xmlns:xsd="http://www.w3.org/2001/XMLSchema" xmlns:xs="http://www.w3.org/2001/XMLSchema" xmlns:p="http://schemas.microsoft.com/office/2006/metadata/properties" xmlns:ns2="54ebcaa0-61ba-4ba3-a2f3-e2421cbc3869" targetNamespace="http://schemas.microsoft.com/office/2006/metadata/properties" ma:root="true" ma:fieldsID="de679fcc4bf27cf7cc4fedfa698c939e" ns2:_="">
    <xsd:import namespace="54ebcaa0-61ba-4ba3-a2f3-e2421cbc3869"/>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ebcaa0-61ba-4ba3-a2f3-e2421cbc38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4B4F2-E407-4931-B84C-43831FAE87DE}">
  <ds:schemaRefs>
    <ds:schemaRef ds:uri="54ebcaa0-61ba-4ba3-a2f3-e2421cbc3869"/>
    <ds:schemaRef ds:uri="http://schemas.microsoft.com/office/infopath/2007/PartnerControls"/>
    <ds:schemaRef ds:uri="http://purl.org/dc/terms/"/>
    <ds:schemaRef ds:uri="http://purl.org/dc/elements/1.1/"/>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83EC7957-85A7-4343-A03C-201A7BC0FA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ebcaa0-61ba-4ba3-a2f3-e2421cbc38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428289-3594-4E65-8FDF-747345009E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61</vt:i4>
      </vt:variant>
    </vt:vector>
  </HeadingPairs>
  <TitlesOfParts>
    <vt:vector size="69" baseType="lpstr">
      <vt:lpstr>🏠</vt:lpstr>
      <vt:lpstr>🏥</vt:lpstr>
      <vt:lpstr>🌎</vt:lpstr>
      <vt:lpstr>🩺</vt:lpstr>
      <vt:lpstr>🔗</vt:lpstr>
      <vt:lpstr>📇</vt:lpstr>
      <vt:lpstr>💲</vt:lpstr>
      <vt:lpstr>Lookups</vt:lpstr>
      <vt:lpstr>'🌎'!Boolean</vt:lpstr>
      <vt:lpstr>'💲'!Boolean</vt:lpstr>
      <vt:lpstr>'📇'!Boolean</vt:lpstr>
      <vt:lpstr>'🔗'!Boolean</vt:lpstr>
      <vt:lpstr>'🩺'!Boolean</vt:lpstr>
      <vt:lpstr>Boolean</vt:lpstr>
      <vt:lpstr>'💲'!ClaimTypes</vt:lpstr>
      <vt:lpstr>'🔗'!ClaimTypes</vt:lpstr>
      <vt:lpstr>'🩺'!ClaimTypes</vt:lpstr>
      <vt:lpstr>ClaimTypes</vt:lpstr>
      <vt:lpstr>'🌎'!ContactType</vt:lpstr>
      <vt:lpstr>'💲'!ContactType</vt:lpstr>
      <vt:lpstr>'🔗'!ContactType</vt:lpstr>
      <vt:lpstr>'🩺'!ContactType</vt:lpstr>
      <vt:lpstr>ContactType</vt:lpstr>
      <vt:lpstr>'💲'!Genders</vt:lpstr>
      <vt:lpstr>'🔗'!Genders</vt:lpstr>
      <vt:lpstr>Genders</vt:lpstr>
      <vt:lpstr>'💲'!LocationLook</vt:lpstr>
      <vt:lpstr>LocationLook</vt:lpstr>
      <vt:lpstr>'🔗'!LocationSpecialties</vt:lpstr>
      <vt:lpstr>'🩺'!LocationSpecialties</vt:lpstr>
      <vt:lpstr>'💲'!LocationTypes</vt:lpstr>
      <vt:lpstr>'🔗'!LocationTypes</vt:lpstr>
      <vt:lpstr>'🩺'!LocationTypes</vt:lpstr>
      <vt:lpstr>LocationTypes</vt:lpstr>
      <vt:lpstr>'💲'!Locums</vt:lpstr>
      <vt:lpstr>'🔗'!Locums</vt:lpstr>
      <vt:lpstr>Locums</vt:lpstr>
      <vt:lpstr>'🌎'!PracticeType</vt:lpstr>
      <vt:lpstr>'💲'!PracticeType</vt:lpstr>
      <vt:lpstr>'📇'!PracticeType</vt:lpstr>
      <vt:lpstr>'🔗'!PracticeType</vt:lpstr>
      <vt:lpstr>'🩺'!PracticeType</vt:lpstr>
      <vt:lpstr>PracticeType</vt:lpstr>
      <vt:lpstr>'🌎'!Print_Area</vt:lpstr>
      <vt:lpstr>'🏠'!Print_Area</vt:lpstr>
      <vt:lpstr>'🏥'!Print_Area</vt:lpstr>
      <vt:lpstr>'💲'!Print_Area</vt:lpstr>
      <vt:lpstr>'📇'!Print_Area</vt:lpstr>
      <vt:lpstr>'🔗'!Print_Area</vt:lpstr>
      <vt:lpstr>'🩺'!Print_Area</vt:lpstr>
      <vt:lpstr>'💲'!Providers</vt:lpstr>
      <vt:lpstr>Providers</vt:lpstr>
      <vt:lpstr>'💲'!sadf</vt:lpstr>
      <vt:lpstr>'🔗'!sadf</vt:lpstr>
      <vt:lpstr>'🩺'!sadf</vt:lpstr>
      <vt:lpstr>sadf</vt:lpstr>
      <vt:lpstr>'💲'!ServiceSettings</vt:lpstr>
      <vt:lpstr>'🔗'!ServiceSettings</vt:lpstr>
      <vt:lpstr>'🩺'!ServiceSettings</vt:lpstr>
      <vt:lpstr>ServiceSettings</vt:lpstr>
      <vt:lpstr>'💲'!SpecialtyList</vt:lpstr>
      <vt:lpstr>'🔗'!SpecialtyList</vt:lpstr>
      <vt:lpstr>SpecialtyList</vt:lpstr>
      <vt:lpstr>'🌎'!States</vt:lpstr>
      <vt:lpstr>'💲'!States</vt:lpstr>
      <vt:lpstr>'📇'!States</vt:lpstr>
      <vt:lpstr>'🔗'!States</vt:lpstr>
      <vt:lpstr>'🩺'!States</vt:lpstr>
      <vt:lpstr>States</vt:lpstr>
    </vt:vector>
  </TitlesOfParts>
  <Manager/>
  <Company>WPS Health Solutions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WPS - Practitioner Information</dc:title>
  <dc:subject>Aspiring Providers</dc:subject>
  <dc:creator>Jesse.Miles@wpsic.com</dc:creator>
  <cp:keywords/>
  <dc:description/>
  <cp:lastModifiedBy>Miles, Jesse</cp:lastModifiedBy>
  <cp:revision/>
  <dcterms:created xsi:type="dcterms:W3CDTF">2019-12-10T16:52:12Z</dcterms:created>
  <dcterms:modified xsi:type="dcterms:W3CDTF">2024-07-10T15:17:58Z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0x01010056BB7F896E49E945BF13FB824F36CEE3</vt:lpwstr>
  </property>
</Properties>
</file>